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ИСТОЧНИКИ Сальникова\ИПР\2019 год\! Финансовый план 2019\! Новые версии ФП\от 29-03-2019\Отправлено 01-04-2019\"/>
    </mc:Choice>
  </mc:AlternateContent>
  <bookViews>
    <workbookView xWindow="0" yWindow="0" windowWidth="28755" windowHeight="12360"/>
  </bookViews>
  <sheets>
    <sheet name="Свод" sheetId="18" r:id="rId1"/>
  </sheets>
  <definedNames>
    <definedName name="_xlnm._FilterDatabase" localSheetId="0" hidden="1">Свод!$V$373:$V$451</definedName>
    <definedName name="_xlnm.Print_Titles" localSheetId="0">Свод!$19:$20</definedName>
    <definedName name="_xlnm.Print_Area" localSheetId="0">Свод!$A$1:$AB$451</definedName>
  </definedNames>
  <calcPr calcId="152511"/>
</workbook>
</file>

<file path=xl/calcChain.xml><?xml version="1.0" encoding="utf-8"?>
<calcChain xmlns="http://schemas.openxmlformats.org/spreadsheetml/2006/main">
  <c r="X138" i="18" l="1"/>
  <c r="L286" i="18" l="1"/>
  <c r="N286" i="18"/>
  <c r="P286" i="18"/>
  <c r="R286" i="18"/>
  <c r="T286" i="18"/>
  <c r="V286" i="18"/>
  <c r="X286" i="18"/>
  <c r="Z286" i="18"/>
  <c r="Z283" i="18" l="1"/>
  <c r="X283" i="18"/>
  <c r="V283" i="18"/>
  <c r="T283" i="18"/>
  <c r="R283" i="18"/>
  <c r="P283" i="18"/>
  <c r="N283" i="18"/>
  <c r="L283" i="18"/>
  <c r="L254" i="18"/>
  <c r="N254" i="18"/>
  <c r="P254" i="18"/>
  <c r="R254" i="18"/>
  <c r="T254" i="18"/>
  <c r="V254" i="18"/>
  <c r="X254" i="18"/>
  <c r="Z254" i="18"/>
  <c r="L203" i="18"/>
  <c r="N203" i="18"/>
  <c r="P203" i="18"/>
  <c r="R203" i="18"/>
  <c r="T203" i="18"/>
  <c r="V203" i="18"/>
  <c r="X203" i="18"/>
  <c r="Z203" i="18"/>
  <c r="L187" i="18"/>
  <c r="L185" i="18" s="1"/>
  <c r="N187" i="18"/>
  <c r="N185" i="18" s="1"/>
  <c r="P187" i="18"/>
  <c r="P185" i="18" s="1"/>
  <c r="R187" i="18"/>
  <c r="R185" i="18" s="1"/>
  <c r="T187" i="18"/>
  <c r="T185" i="18" s="1"/>
  <c r="V187" i="18"/>
  <c r="V185" i="18" s="1"/>
  <c r="X187" i="18"/>
  <c r="X185" i="18" s="1"/>
  <c r="Z187" i="18"/>
  <c r="Z185" i="18" s="1"/>
  <c r="L167" i="18"/>
  <c r="N167" i="18"/>
  <c r="P167" i="18"/>
  <c r="R167" i="18"/>
  <c r="T167" i="18"/>
  <c r="V167" i="18"/>
  <c r="X167" i="18"/>
  <c r="Z167" i="18"/>
  <c r="Z236" i="18" l="1"/>
  <c r="Z235" i="18" s="1"/>
  <c r="Z224" i="18"/>
  <c r="Z222" i="18" s="1"/>
  <c r="X236" i="18"/>
  <c r="X235" i="18" s="1"/>
  <c r="X224" i="18"/>
  <c r="X222" i="18" s="1"/>
  <c r="T236" i="18"/>
  <c r="T235" i="18" s="1"/>
  <c r="T224" i="18"/>
  <c r="T222" i="18" s="1"/>
  <c r="R236" i="18"/>
  <c r="R235" i="18" s="1"/>
  <c r="R224" i="18"/>
  <c r="R222" i="18" s="1"/>
  <c r="P236" i="18"/>
  <c r="P235" i="18" s="1"/>
  <c r="P224" i="18"/>
  <c r="P222" i="18" s="1"/>
  <c r="N224" i="18"/>
  <c r="N222" i="18" s="1"/>
  <c r="V236" i="18" l="1"/>
  <c r="V235" i="18" s="1"/>
  <c r="N236" i="18"/>
  <c r="N235" i="18" s="1"/>
  <c r="V224" i="18"/>
  <c r="V222" i="18" s="1"/>
  <c r="L211" i="18" l="1"/>
  <c r="L210" i="18" s="1"/>
  <c r="T211" i="18" l="1"/>
  <c r="T210" i="18" s="1"/>
  <c r="N211" i="18"/>
  <c r="N210" i="18" s="1"/>
  <c r="R211" i="18"/>
  <c r="R210" i="18" s="1"/>
  <c r="V211" i="18"/>
  <c r="V210" i="18" s="1"/>
  <c r="P211" i="18"/>
  <c r="P210" i="18" s="1"/>
  <c r="Z414" i="18" l="1"/>
  <c r="X414" i="18"/>
  <c r="Z400" i="18"/>
  <c r="X400" i="18"/>
  <c r="Z399" i="18" l="1"/>
  <c r="X399" i="18"/>
  <c r="Z431" i="18"/>
  <c r="X431" i="18"/>
  <c r="X384" i="18" l="1"/>
  <c r="X376" i="18" s="1"/>
  <c r="X375" i="18" s="1"/>
  <c r="X374" i="18" s="1"/>
  <c r="X373" i="18" s="1"/>
  <c r="Z384" i="18"/>
  <c r="Z376" i="18" s="1"/>
  <c r="Z375" i="18" s="1"/>
  <c r="Z374" i="18" s="1"/>
  <c r="Z373" i="18" s="1"/>
  <c r="X367" i="18" l="1"/>
  <c r="Z367" i="18" s="1"/>
  <c r="X352" i="18"/>
  <c r="Z352" i="18" s="1"/>
  <c r="X349" i="18"/>
  <c r="Z349" i="18" s="1"/>
  <c r="X348" i="18"/>
  <c r="Z348" i="18" s="1"/>
  <c r="X347" i="18"/>
  <c r="Z347" i="18" s="1"/>
  <c r="X344" i="18"/>
  <c r="Z344" i="18" s="1"/>
  <c r="X343" i="18"/>
  <c r="Z343" i="18" s="1"/>
  <c r="X342" i="18"/>
  <c r="Z342" i="18" s="1"/>
  <c r="Z138" i="18"/>
  <c r="X133" i="18"/>
  <c r="Z133" i="18" s="1"/>
  <c r="X132" i="18"/>
  <c r="Z132" i="18" s="1"/>
  <c r="X130" i="18"/>
  <c r="Z130" i="18" s="1"/>
  <c r="X118" i="18"/>
  <c r="Z118" i="18" s="1"/>
  <c r="X117" i="18"/>
  <c r="Z117" i="18" s="1"/>
  <c r="X115" i="18"/>
  <c r="Z115" i="18" s="1"/>
  <c r="X107" i="18"/>
  <c r="Z107" i="18" s="1"/>
  <c r="X106" i="18"/>
  <c r="Z106" i="18" s="1"/>
  <c r="X105" i="18"/>
  <c r="Z105" i="18" s="1"/>
  <c r="X101" i="18"/>
  <c r="Z101" i="18" s="1"/>
  <c r="X100" i="18"/>
  <c r="Z100" i="18" s="1"/>
  <c r="X99" i="18"/>
  <c r="Z99" i="18" s="1"/>
  <c r="X80" i="18"/>
  <c r="Z80" i="18" s="1"/>
  <c r="X79" i="18"/>
  <c r="Z79" i="18" s="1"/>
  <c r="X78" i="18"/>
  <c r="Z78" i="18" s="1"/>
  <c r="X75" i="18"/>
  <c r="Z75" i="18" s="1"/>
  <c r="X74" i="18"/>
  <c r="Z74" i="18" s="1"/>
  <c r="X69" i="18"/>
  <c r="Z69" i="18" s="1"/>
  <c r="X68" i="18"/>
  <c r="Z68" i="18" s="1"/>
  <c r="X64" i="18"/>
  <c r="X60" i="18"/>
  <c r="Z60" i="18" s="1"/>
  <c r="X59" i="18"/>
  <c r="Z59" i="18" s="1"/>
  <c r="X58" i="18"/>
  <c r="Z58" i="18" s="1"/>
  <c r="X57" i="18"/>
  <c r="Z57" i="18" s="1"/>
  <c r="X54" i="18"/>
  <c r="Z54" i="18" s="1"/>
  <c r="X52" i="18"/>
  <c r="Z52" i="18" s="1"/>
  <c r="X47" i="18"/>
  <c r="Z47" i="18" s="1"/>
  <c r="X46" i="18"/>
  <c r="Z46" i="18" s="1"/>
  <c r="X44" i="18"/>
  <c r="Z44" i="18" s="1"/>
  <c r="X37" i="18"/>
  <c r="Z37" i="18" s="1"/>
  <c r="X31" i="18"/>
  <c r="Z31" i="18" s="1"/>
  <c r="X29" i="18"/>
  <c r="Z29" i="18" s="1"/>
  <c r="R62" i="18" l="1"/>
  <c r="N62" i="18"/>
  <c r="X63" i="18"/>
  <c r="Z63" i="18" s="1"/>
  <c r="X67" i="18"/>
  <c r="L62" i="18"/>
  <c r="T62" i="18"/>
  <c r="P62" i="18"/>
  <c r="Z64" i="18"/>
  <c r="X354" i="18"/>
  <c r="Z354" i="18" s="1"/>
  <c r="X32" i="18"/>
  <c r="Z32" i="18" s="1"/>
  <c r="X72" i="18"/>
  <c r="Z72" i="18" s="1"/>
  <c r="X71" i="18"/>
  <c r="Z71" i="18" s="1"/>
  <c r="X102" i="18"/>
  <c r="Z102" i="18" s="1"/>
  <c r="X98" i="18"/>
  <c r="Z98" i="18" s="1"/>
  <c r="X108" i="18"/>
  <c r="Z108" i="18" s="1"/>
  <c r="X104" i="18"/>
  <c r="Z104" i="18" s="1"/>
  <c r="R431" i="18"/>
  <c r="P431" i="18"/>
  <c r="L431" i="18"/>
  <c r="T431" i="18"/>
  <c r="N431" i="18"/>
  <c r="V431" i="18"/>
  <c r="V62" i="18" l="1"/>
  <c r="X62" i="18"/>
  <c r="N89" i="18"/>
  <c r="L350" i="18"/>
  <c r="V414" i="18"/>
  <c r="V400" i="18"/>
  <c r="V384" i="18"/>
  <c r="V376" i="18" s="1"/>
  <c r="V375" i="18" s="1"/>
  <c r="V346" i="18"/>
  <c r="V345" i="18" s="1"/>
  <c r="V341" i="18"/>
  <c r="V340" i="18" s="1"/>
  <c r="V153" i="18"/>
  <c r="V148" i="18"/>
  <c r="V70" i="18"/>
  <c r="V95" i="18"/>
  <c r="V89" i="18"/>
  <c r="T414" i="18"/>
  <c r="T400" i="18"/>
  <c r="T384" i="18"/>
  <c r="T376" i="18" s="1"/>
  <c r="T375" i="18" s="1"/>
  <c r="T346" i="18"/>
  <c r="T345" i="18" s="1"/>
  <c r="T341" i="18"/>
  <c r="T340" i="18" s="1"/>
  <c r="T311" i="18"/>
  <c r="T148" i="18"/>
  <c r="T147" i="18"/>
  <c r="T153" i="18"/>
  <c r="T95" i="18"/>
  <c r="T89" i="18"/>
  <c r="R414" i="18"/>
  <c r="R400" i="18"/>
  <c r="R384" i="18"/>
  <c r="R376" i="18" s="1"/>
  <c r="R375" i="18" s="1"/>
  <c r="R346" i="18"/>
  <c r="R345" i="18" s="1"/>
  <c r="R341" i="18"/>
  <c r="R340" i="18" s="1"/>
  <c r="R153" i="18"/>
  <c r="R148" i="18"/>
  <c r="R147" i="18"/>
  <c r="R103" i="18"/>
  <c r="R70" i="18"/>
  <c r="R95" i="18"/>
  <c r="R89" i="18"/>
  <c r="P414" i="18"/>
  <c r="P400" i="18"/>
  <c r="P384" i="18"/>
  <c r="P376" i="18" s="1"/>
  <c r="P375" i="18" s="1"/>
  <c r="P346" i="18"/>
  <c r="P345" i="18" s="1"/>
  <c r="P341" i="18"/>
  <c r="P340" i="18" s="1"/>
  <c r="P313" i="18"/>
  <c r="P311" i="18"/>
  <c r="P147" i="18"/>
  <c r="P153" i="18"/>
  <c r="P148" i="18"/>
  <c r="P97" i="18"/>
  <c r="P70" i="18"/>
  <c r="P95" i="18"/>
  <c r="P89" i="18"/>
  <c r="N414" i="18"/>
  <c r="N400" i="18"/>
  <c r="N384" i="18"/>
  <c r="N376" i="18" s="1"/>
  <c r="N375" i="18" s="1"/>
  <c r="N346" i="18"/>
  <c r="N345" i="18" s="1"/>
  <c r="N341" i="18"/>
  <c r="N340" i="18" s="1"/>
  <c r="N311" i="18"/>
  <c r="N147" i="18"/>
  <c r="N153" i="18"/>
  <c r="N109" i="18"/>
  <c r="N160" i="18" s="1"/>
  <c r="N97" i="18"/>
  <c r="N70" i="18"/>
  <c r="N56" i="18"/>
  <c r="N55" i="18" s="1"/>
  <c r="N38" i="18"/>
  <c r="N95" i="18"/>
  <c r="N350" i="18"/>
  <c r="L414" i="18"/>
  <c r="L400" i="18"/>
  <c r="L384" i="18"/>
  <c r="L376" i="18" s="1"/>
  <c r="L375" i="18" s="1"/>
  <c r="L346" i="18"/>
  <c r="L345" i="18" s="1"/>
  <c r="L341" i="18"/>
  <c r="L340" i="18" s="1"/>
  <c r="L236" i="18"/>
  <c r="L313" i="18"/>
  <c r="L153" i="18"/>
  <c r="L147" i="18"/>
  <c r="L103" i="18"/>
  <c r="L70" i="18"/>
  <c r="L56" i="18"/>
  <c r="L55" i="18" s="1"/>
  <c r="L38" i="18"/>
  <c r="L95" i="18"/>
  <c r="L89" i="18"/>
  <c r="L23" i="18"/>
  <c r="R399" i="18" l="1"/>
  <c r="R374" i="18" s="1"/>
  <c r="T399" i="18"/>
  <c r="T374" i="18" s="1"/>
  <c r="T373" i="18" s="1"/>
  <c r="Z67" i="18"/>
  <c r="Z62" i="18" s="1"/>
  <c r="N399" i="18"/>
  <c r="N374" i="18" s="1"/>
  <c r="N373" i="18" s="1"/>
  <c r="N247" i="18"/>
  <c r="P399" i="18"/>
  <c r="P374" i="18" s="1"/>
  <c r="P373" i="18" s="1"/>
  <c r="V399" i="18"/>
  <c r="V374" i="18" s="1"/>
  <c r="V373" i="18" s="1"/>
  <c r="L399" i="18"/>
  <c r="L374" i="18" s="1"/>
  <c r="R313" i="18"/>
  <c r="T313" i="18"/>
  <c r="R23" i="18"/>
  <c r="V313" i="18"/>
  <c r="L311" i="18"/>
  <c r="N313" i="18"/>
  <c r="L305" i="18"/>
  <c r="R311" i="18"/>
  <c r="V97" i="18"/>
  <c r="V103" i="18"/>
  <c r="V311" i="18"/>
  <c r="V23" i="18"/>
  <c r="V147" i="18"/>
  <c r="V90" i="18"/>
  <c r="T90" i="18"/>
  <c r="T97" i="18"/>
  <c r="T23" i="18"/>
  <c r="T70" i="18"/>
  <c r="T103" i="18"/>
  <c r="R242" i="18"/>
  <c r="R97" i="18"/>
  <c r="R96" i="18" s="1"/>
  <c r="R90" i="18"/>
  <c r="P245" i="18"/>
  <c r="P244" i="18"/>
  <c r="P103" i="18"/>
  <c r="P96" i="18" s="1"/>
  <c r="P23" i="18"/>
  <c r="P90" i="18"/>
  <c r="N53" i="18"/>
  <c r="N103" i="18"/>
  <c r="N96" i="18" s="1"/>
  <c r="N165" i="18"/>
  <c r="N245" i="18"/>
  <c r="N23" i="18"/>
  <c r="N87" i="18"/>
  <c r="N90" i="18"/>
  <c r="L97" i="18"/>
  <c r="L96" i="18" s="1"/>
  <c r="L53" i="18"/>
  <c r="L87" i="18"/>
  <c r="L242" i="18"/>
  <c r="L224" i="18"/>
  <c r="L222" i="18" s="1"/>
  <c r="L109" i="18"/>
  <c r="L160" i="18" s="1"/>
  <c r="L165" i="18" s="1"/>
  <c r="L90" i="18"/>
  <c r="L235" i="18"/>
  <c r="T96" i="18" l="1"/>
  <c r="N248" i="18"/>
  <c r="N246" i="18" s="1"/>
  <c r="R305" i="18"/>
  <c r="P248" i="18"/>
  <c r="P247" i="18"/>
  <c r="N73" i="18"/>
  <c r="V247" i="18"/>
  <c r="L73" i="18"/>
  <c r="V248" i="18"/>
  <c r="T247" i="18"/>
  <c r="T248" i="18"/>
  <c r="V245" i="18"/>
  <c r="V244" i="18"/>
  <c r="V96" i="18"/>
  <c r="V305" i="18"/>
  <c r="V242" i="18"/>
  <c r="T305" i="18"/>
  <c r="T242" i="18"/>
  <c r="T245" i="18"/>
  <c r="R247" i="18"/>
  <c r="R248" i="18"/>
  <c r="R245" i="18"/>
  <c r="R373" i="18"/>
  <c r="P243" i="18"/>
  <c r="P305" i="18"/>
  <c r="P242" i="18"/>
  <c r="N305" i="18"/>
  <c r="N242" i="18"/>
  <c r="N81" i="18"/>
  <c r="N244" i="18"/>
  <c r="N243" i="18" s="1"/>
  <c r="L247" i="18"/>
  <c r="L248" i="18"/>
  <c r="L81" i="18"/>
  <c r="L245" i="18"/>
  <c r="L244" i="18"/>
  <c r="L373" i="18"/>
  <c r="V246" i="18" l="1"/>
  <c r="P246" i="18"/>
  <c r="P250" i="18" s="1"/>
  <c r="V243" i="18"/>
  <c r="T246" i="18"/>
  <c r="L243" i="18"/>
  <c r="T244" i="18"/>
  <c r="T243" i="18" s="1"/>
  <c r="R246" i="18"/>
  <c r="R244" i="18"/>
  <c r="R243" i="18" s="1"/>
  <c r="N250" i="18"/>
  <c r="L246" i="18"/>
  <c r="V250" i="18" l="1"/>
  <c r="T250" i="18"/>
  <c r="L250" i="18"/>
  <c r="R250" i="18"/>
  <c r="P56" i="18" l="1"/>
  <c r="P55" i="18" s="1"/>
  <c r="P350" i="18"/>
  <c r="R350" i="18" l="1"/>
  <c r="R56" i="18"/>
  <c r="R55" i="18" s="1"/>
  <c r="T56" i="18" l="1"/>
  <c r="T55" i="18" s="1"/>
  <c r="T350" i="18"/>
  <c r="P53" i="18"/>
  <c r="V56" i="18" l="1"/>
  <c r="V55" i="18" s="1"/>
  <c r="X61" i="18" s="1"/>
  <c r="Z61" i="18" s="1"/>
  <c r="R53" i="18"/>
  <c r="V350" i="18" l="1"/>
  <c r="P38" i="18"/>
  <c r="P87" i="18"/>
  <c r="P81" i="18" s="1"/>
  <c r="P73" i="18"/>
  <c r="T53" i="18"/>
  <c r="R38" i="18" l="1"/>
  <c r="R87" i="18"/>
  <c r="R81" i="18" s="1"/>
  <c r="V53" i="18"/>
  <c r="R73" i="18"/>
  <c r="T73" i="18"/>
  <c r="T38" i="18" l="1"/>
  <c r="T87" i="18"/>
  <c r="T81" i="18" s="1"/>
  <c r="V38" i="18" l="1"/>
  <c r="V87" i="18"/>
  <c r="V81" i="18" s="1"/>
  <c r="V73" i="18"/>
  <c r="L145" i="18" l="1"/>
  <c r="L148" i="18" l="1"/>
  <c r="L139" i="18" s="1"/>
  <c r="L124" i="18"/>
  <c r="P109" i="18" l="1"/>
  <c r="P160" i="18" s="1"/>
  <c r="P165" i="18" s="1"/>
  <c r="R109" i="18" l="1"/>
  <c r="R160" i="18" s="1"/>
  <c r="R165" i="18" s="1"/>
  <c r="V109" i="18" l="1"/>
  <c r="V160" i="18" s="1"/>
  <c r="V165" i="18" s="1"/>
  <c r="T109" i="18"/>
  <c r="T160" i="18" s="1"/>
  <c r="T165" i="18" s="1"/>
  <c r="V124" i="18" l="1"/>
  <c r="V145" i="18"/>
  <c r="V139" i="18" s="1"/>
  <c r="T124" i="18" l="1"/>
  <c r="T145" i="18"/>
  <c r="T139" i="18" s="1"/>
  <c r="R124" i="18" l="1"/>
  <c r="R145" i="18"/>
  <c r="R139" i="18" s="1"/>
  <c r="P124" i="18"/>
  <c r="P145" i="18"/>
  <c r="P139" i="18" s="1"/>
  <c r="N145" i="18" l="1"/>
  <c r="N148" i="18"/>
  <c r="N124" i="18" l="1"/>
  <c r="N139" i="18"/>
  <c r="E103" i="18" l="1"/>
  <c r="F103" i="18"/>
  <c r="Y414" i="18" l="1"/>
  <c r="W414" i="18"/>
  <c r="U414" i="18"/>
  <c r="M414" i="18"/>
  <c r="J414" i="18"/>
  <c r="H414" i="18"/>
  <c r="D414" i="18"/>
  <c r="H400" i="18"/>
  <c r="F400" i="18"/>
  <c r="D400" i="18"/>
  <c r="W384" i="18"/>
  <c r="S384" i="18"/>
  <c r="O384" i="18"/>
  <c r="K384" i="18"/>
  <c r="I384" i="18"/>
  <c r="G384" i="18"/>
  <c r="D384" i="18"/>
  <c r="Y203" i="18"/>
  <c r="W203" i="18"/>
  <c r="U203" i="18"/>
  <c r="S203" i="18"/>
  <c r="Q203" i="18"/>
  <c r="O203" i="18"/>
  <c r="M203" i="18"/>
  <c r="K203" i="18"/>
  <c r="J203" i="18"/>
  <c r="I203" i="18"/>
  <c r="G203" i="18"/>
  <c r="F203" i="18"/>
  <c r="E203" i="18"/>
  <c r="D203" i="18"/>
  <c r="Y187" i="18"/>
  <c r="W187" i="18"/>
  <c r="U187" i="18"/>
  <c r="S187" i="18"/>
  <c r="Q187" i="18"/>
  <c r="O187" i="18"/>
  <c r="M187" i="18"/>
  <c r="K187" i="18"/>
  <c r="J187" i="18"/>
  <c r="I187" i="18"/>
  <c r="H187" i="18"/>
  <c r="G187" i="18"/>
  <c r="F187" i="18"/>
  <c r="E187" i="18"/>
  <c r="D187" i="18"/>
  <c r="D148" i="18"/>
  <c r="Q56" i="18"/>
  <c r="O56" i="18"/>
  <c r="Y95" i="18"/>
  <c r="W95" i="18"/>
  <c r="U95" i="18"/>
  <c r="S95" i="18"/>
  <c r="Q95" i="18"/>
  <c r="O95" i="18"/>
  <c r="J95" i="18"/>
  <c r="I95" i="18"/>
  <c r="F95" i="18"/>
  <c r="E95" i="18"/>
  <c r="D95" i="18"/>
  <c r="S90" i="18"/>
  <c r="M90" i="18"/>
  <c r="G90" i="18"/>
  <c r="W89" i="18"/>
  <c r="U89" i="18"/>
  <c r="S89" i="18"/>
  <c r="Q89" i="18"/>
  <c r="O89" i="18"/>
  <c r="I89" i="18"/>
  <c r="H89" i="18"/>
  <c r="G89" i="18"/>
  <c r="E89" i="18"/>
  <c r="D89" i="18"/>
  <c r="H87" i="18"/>
  <c r="Z350" i="18"/>
  <c r="X350" i="18"/>
  <c r="Z346" i="18"/>
  <c r="X346" i="18"/>
  <c r="Z341" i="18"/>
  <c r="X341" i="18"/>
  <c r="Z313" i="18"/>
  <c r="X313" i="18"/>
  <c r="Z311" i="18"/>
  <c r="X311" i="18"/>
  <c r="Z245" i="18"/>
  <c r="X245" i="18"/>
  <c r="Z211" i="18"/>
  <c r="X211" i="18"/>
  <c r="Z148" i="18"/>
  <c r="X148" i="18"/>
  <c r="Z147" i="18"/>
  <c r="X147" i="18"/>
  <c r="Z145" i="18"/>
  <c r="X145" i="18"/>
  <c r="Z124" i="18"/>
  <c r="X124" i="18"/>
  <c r="Z103" i="18"/>
  <c r="X103" i="18"/>
  <c r="Z97" i="18"/>
  <c r="X97" i="18"/>
  <c r="Z95" i="18"/>
  <c r="X95" i="18"/>
  <c r="Z90" i="18"/>
  <c r="X90" i="18"/>
  <c r="Z89" i="18"/>
  <c r="X89" i="18"/>
  <c r="Z87" i="18"/>
  <c r="X87" i="18"/>
  <c r="Z70" i="18"/>
  <c r="X70" i="18"/>
  <c r="Z56" i="18"/>
  <c r="Z55" i="18" s="1"/>
  <c r="Z53" i="18" s="1"/>
  <c r="X56" i="18"/>
  <c r="X55" i="18" s="1"/>
  <c r="X53" i="18" s="1"/>
  <c r="Z38" i="18"/>
  <c r="X38" i="18"/>
  <c r="Z23" i="18"/>
  <c r="X23" i="18"/>
  <c r="E62" i="18" l="1"/>
  <c r="I62" i="18"/>
  <c r="O62" i="18"/>
  <c r="W62" i="18"/>
  <c r="D167" i="18"/>
  <c r="H167" i="18"/>
  <c r="M167" i="18"/>
  <c r="U167" i="18"/>
  <c r="AB239" i="18"/>
  <c r="E254" i="18"/>
  <c r="I254" i="18"/>
  <c r="O254" i="18"/>
  <c r="W254" i="18"/>
  <c r="G254" i="18"/>
  <c r="K254" i="18"/>
  <c r="S254" i="18"/>
  <c r="D431" i="18"/>
  <c r="J431" i="18"/>
  <c r="Q431" i="18"/>
  <c r="D62" i="18"/>
  <c r="H62" i="18"/>
  <c r="M62" i="18"/>
  <c r="U62" i="18"/>
  <c r="D147" i="18"/>
  <c r="AB117" i="18"/>
  <c r="G167" i="18"/>
  <c r="K167" i="18"/>
  <c r="S167" i="18"/>
  <c r="D254" i="18"/>
  <c r="H254" i="18"/>
  <c r="M254" i="18"/>
  <c r="U254" i="18"/>
  <c r="E185" i="18"/>
  <c r="I185" i="18"/>
  <c r="O185" i="18"/>
  <c r="W185" i="18"/>
  <c r="D286" i="18"/>
  <c r="D283" i="18" s="1"/>
  <c r="U286" i="18"/>
  <c r="U283" i="18" s="1"/>
  <c r="D185" i="18"/>
  <c r="H185" i="18"/>
  <c r="M185" i="18"/>
  <c r="U185" i="18"/>
  <c r="G286" i="18"/>
  <c r="G283" i="18" s="1"/>
  <c r="K286" i="18"/>
  <c r="K283" i="18" s="1"/>
  <c r="S286" i="18"/>
  <c r="S283" i="18" s="1"/>
  <c r="M286" i="18"/>
  <c r="M283" i="18" s="1"/>
  <c r="F62" i="18"/>
  <c r="J62" i="18"/>
  <c r="Y62" i="18"/>
  <c r="E167" i="18"/>
  <c r="I167" i="18"/>
  <c r="O167" i="18"/>
  <c r="W167" i="18"/>
  <c r="F185" i="18"/>
  <c r="J185" i="18"/>
  <c r="Q185" i="18"/>
  <c r="Y185" i="18"/>
  <c r="F254" i="18"/>
  <c r="J254" i="18"/>
  <c r="Q254" i="18"/>
  <c r="Y254" i="18"/>
  <c r="E286" i="18"/>
  <c r="E283" i="18" s="1"/>
  <c r="I286" i="18"/>
  <c r="I283" i="18" s="1"/>
  <c r="O286" i="18"/>
  <c r="O283" i="18" s="1"/>
  <c r="W286" i="18"/>
  <c r="W283" i="18" s="1"/>
  <c r="I431" i="18"/>
  <c r="W431" i="18"/>
  <c r="H286" i="18"/>
  <c r="H283" i="18" s="1"/>
  <c r="G62" i="18"/>
  <c r="K62" i="18"/>
  <c r="G185" i="18"/>
  <c r="F286" i="18"/>
  <c r="F283" i="18" s="1"/>
  <c r="J286" i="18"/>
  <c r="J283" i="18" s="1"/>
  <c r="Q286" i="18"/>
  <c r="Q283" i="18" s="1"/>
  <c r="Y286" i="18"/>
  <c r="Y283" i="18" s="1"/>
  <c r="AB209" i="18"/>
  <c r="H203" i="18"/>
  <c r="AB223" i="18"/>
  <c r="G431" i="18"/>
  <c r="K431" i="18"/>
  <c r="H431" i="18"/>
  <c r="F167" i="18"/>
  <c r="J167" i="18"/>
  <c r="Q167" i="18"/>
  <c r="Y167" i="18"/>
  <c r="K185" i="18"/>
  <c r="S185" i="18"/>
  <c r="M431" i="18"/>
  <c r="Y431" i="18"/>
  <c r="Q62" i="18"/>
  <c r="O431" i="18"/>
  <c r="U431" i="18"/>
  <c r="S62" i="18"/>
  <c r="S431" i="18"/>
  <c r="X76" i="18"/>
  <c r="X73" i="18" s="1"/>
  <c r="Z340" i="18"/>
  <c r="X210" i="18"/>
  <c r="X244" i="18" s="1"/>
  <c r="X345" i="18"/>
  <c r="Z210" i="18"/>
  <c r="Z345" i="18"/>
  <c r="X340" i="18"/>
  <c r="Z76" i="18"/>
  <c r="Z73" i="18" s="1"/>
  <c r="G70" i="18"/>
  <c r="M109" i="18"/>
  <c r="M160" i="18" s="1"/>
  <c r="D153" i="18"/>
  <c r="F236" i="18"/>
  <c r="Q236" i="18"/>
  <c r="Q235" i="18" s="1"/>
  <c r="Q341" i="18"/>
  <c r="Z96" i="18"/>
  <c r="X81" i="18"/>
  <c r="K341" i="18"/>
  <c r="X247" i="18"/>
  <c r="Z247" i="18"/>
  <c r="AB57" i="18"/>
  <c r="AB101" i="18"/>
  <c r="AB31" i="18"/>
  <c r="AB78" i="18"/>
  <c r="AB382" i="18"/>
  <c r="Q414" i="18"/>
  <c r="M236" i="18"/>
  <c r="M235" i="18" s="1"/>
  <c r="AB343" i="18"/>
  <c r="D70" i="18"/>
  <c r="H70" i="18"/>
  <c r="I97" i="18"/>
  <c r="D399" i="18"/>
  <c r="J23" i="18"/>
  <c r="J56" i="18"/>
  <c r="J55" i="18" s="1"/>
  <c r="J53" i="18" s="1"/>
  <c r="AA61" i="18"/>
  <c r="AB99" i="18"/>
  <c r="AA228" i="18"/>
  <c r="AB420" i="18"/>
  <c r="AA59" i="18"/>
  <c r="AB60" i="18"/>
  <c r="I103" i="18"/>
  <c r="AB191" i="18"/>
  <c r="AB201" i="18"/>
  <c r="AB227" i="18"/>
  <c r="AB249" i="18"/>
  <c r="AA37" i="18"/>
  <c r="AB428" i="18"/>
  <c r="O55" i="18"/>
  <c r="S376" i="18"/>
  <c r="AB54" i="18"/>
  <c r="AA54" i="18"/>
  <c r="AB118" i="18"/>
  <c r="AA118" i="18"/>
  <c r="AA221" i="18"/>
  <c r="AB238" i="18"/>
  <c r="AB344" i="18"/>
  <c r="AB199" i="18"/>
  <c r="AA238" i="18"/>
  <c r="AA348" i="18"/>
  <c r="AB442" i="18"/>
  <c r="H38" i="18"/>
  <c r="W56" i="18"/>
  <c r="E97" i="18"/>
  <c r="U236" i="18"/>
  <c r="U235" i="18" s="1"/>
  <c r="AB52" i="18"/>
  <c r="AA52" i="18"/>
  <c r="AA80" i="18"/>
  <c r="AB192" i="18"/>
  <c r="AA192" i="18"/>
  <c r="AB200" i="18"/>
  <c r="AA200" i="18"/>
  <c r="AB44" i="18"/>
  <c r="AA69" i="18"/>
  <c r="AA99" i="18"/>
  <c r="AA107" i="18"/>
  <c r="AA117" i="18"/>
  <c r="AA201" i="18"/>
  <c r="J90" i="18"/>
  <c r="G95" i="18"/>
  <c r="M95" i="18"/>
  <c r="G38" i="18"/>
  <c r="Q55" i="18"/>
  <c r="Q53" i="18" s="1"/>
  <c r="I70" i="18"/>
  <c r="X96" i="18"/>
  <c r="F235" i="18"/>
  <c r="F341" i="18"/>
  <c r="AB350" i="18"/>
  <c r="G376" i="18"/>
  <c r="U384" i="18"/>
  <c r="AB414" i="18"/>
  <c r="F23" i="18"/>
  <c r="K89" i="18"/>
  <c r="D90" i="18"/>
  <c r="H90" i="18"/>
  <c r="AB32" i="18"/>
  <c r="AA32" i="18"/>
  <c r="M23" i="18"/>
  <c r="U90" i="18"/>
  <c r="E23" i="18"/>
  <c r="I23" i="18"/>
  <c r="F38" i="18"/>
  <c r="J38" i="18"/>
  <c r="Q38" i="18"/>
  <c r="Y38" i="18"/>
  <c r="K38" i="18"/>
  <c r="S38" i="18"/>
  <c r="D38" i="18"/>
  <c r="E38" i="18"/>
  <c r="I38" i="18"/>
  <c r="D56" i="18"/>
  <c r="H56" i="18"/>
  <c r="U56" i="18"/>
  <c r="AB63" i="18"/>
  <c r="AB68" i="18"/>
  <c r="AA68" i="18"/>
  <c r="D73" i="18"/>
  <c r="H73" i="18"/>
  <c r="AB79" i="18"/>
  <c r="F97" i="18"/>
  <c r="G97" i="18"/>
  <c r="D97" i="18"/>
  <c r="H97" i="18"/>
  <c r="G103" i="18"/>
  <c r="D103" i="18"/>
  <c r="AB115" i="18"/>
  <c r="AA115" i="18"/>
  <c r="F109" i="18"/>
  <c r="F160" i="18" s="1"/>
  <c r="D124" i="18"/>
  <c r="D224" i="18"/>
  <c r="D222" i="18" s="1"/>
  <c r="AA225" i="18"/>
  <c r="M224" i="18"/>
  <c r="M222" i="18" s="1"/>
  <c r="U224" i="18"/>
  <c r="U222" i="18" s="1"/>
  <c r="E224" i="18"/>
  <c r="E222" i="18" s="1"/>
  <c r="F224" i="18"/>
  <c r="F222" i="18" s="1"/>
  <c r="J224" i="18"/>
  <c r="J222" i="18" s="1"/>
  <c r="Y224" i="18"/>
  <c r="Y222" i="18" s="1"/>
  <c r="AB234" i="18"/>
  <c r="AB240" i="18"/>
  <c r="AB342" i="18"/>
  <c r="AB348" i="18"/>
  <c r="AA47" i="18"/>
  <c r="AB69" i="18"/>
  <c r="AA79" i="18"/>
  <c r="AB107" i="18"/>
  <c r="AB173" i="18"/>
  <c r="AB197" i="18"/>
  <c r="AA240" i="18"/>
  <c r="AA344" i="18"/>
  <c r="AB352" i="18"/>
  <c r="AB387" i="18"/>
  <c r="AB447" i="18"/>
  <c r="AB29" i="18"/>
  <c r="AA60" i="18"/>
  <c r="AA227" i="18"/>
  <c r="AA44" i="18"/>
  <c r="AA57" i="18"/>
  <c r="AA63" i="18"/>
  <c r="AB105" i="18"/>
  <c r="AB195" i="18"/>
  <c r="AA226" i="18"/>
  <c r="AA234" i="18"/>
  <c r="AA342" i="18"/>
  <c r="AB398" i="18"/>
  <c r="AB413" i="18"/>
  <c r="AB433" i="18"/>
  <c r="Q90" i="18"/>
  <c r="K95" i="18"/>
  <c r="Y56" i="18"/>
  <c r="Z248" i="18"/>
  <c r="D236" i="18"/>
  <c r="S341" i="18"/>
  <c r="Y341" i="18"/>
  <c r="G400" i="18"/>
  <c r="AB59" i="18"/>
  <c r="AA64" i="18"/>
  <c r="AB175" i="18"/>
  <c r="AA175" i="18"/>
  <c r="AB196" i="18"/>
  <c r="AA196" i="18"/>
  <c r="AB64" i="18"/>
  <c r="AA173" i="18"/>
  <c r="AA197" i="18"/>
  <c r="AA209" i="18"/>
  <c r="AA249" i="18"/>
  <c r="AA352" i="18"/>
  <c r="AA387" i="18"/>
  <c r="AA420" i="18"/>
  <c r="AA447" i="18"/>
  <c r="K90" i="18"/>
  <c r="Y90" i="18"/>
  <c r="U38" i="18"/>
  <c r="I56" i="18"/>
  <c r="E70" i="18"/>
  <c r="F90" i="18"/>
  <c r="G341" i="18"/>
  <c r="J341" i="18"/>
  <c r="D376" i="18"/>
  <c r="D375" i="18" s="1"/>
  <c r="H384" i="18"/>
  <c r="M384" i="18"/>
  <c r="O414" i="18"/>
  <c r="AA31" i="18"/>
  <c r="AB46" i="18"/>
  <c r="AA46" i="18"/>
  <c r="AB61" i="18"/>
  <c r="AA67" i="18"/>
  <c r="AA78" i="18"/>
  <c r="AB104" i="18"/>
  <c r="AA104" i="18"/>
  <c r="AB184" i="18"/>
  <c r="AA184" i="18"/>
  <c r="AB190" i="18"/>
  <c r="AA190" i="18"/>
  <c r="AB194" i="18"/>
  <c r="AA194" i="18"/>
  <c r="AB198" i="18"/>
  <c r="AA198" i="18"/>
  <c r="AB202" i="18"/>
  <c r="AA202" i="18"/>
  <c r="AA223" i="18"/>
  <c r="AB228" i="18"/>
  <c r="AA239" i="18"/>
  <c r="AA347" i="18"/>
  <c r="AB354" i="18"/>
  <c r="AA354" i="18"/>
  <c r="AB388" i="18"/>
  <c r="AA388" i="18"/>
  <c r="AB432" i="18"/>
  <c r="AA432" i="18"/>
  <c r="AA451" i="18"/>
  <c r="AA29" i="18"/>
  <c r="AB37" i="18"/>
  <c r="AB47" i="18"/>
  <c r="AB58" i="18"/>
  <c r="AB67" i="18"/>
  <c r="AB80" i="18"/>
  <c r="AA101" i="18"/>
  <c r="AA105" i="18"/>
  <c r="AA123" i="18"/>
  <c r="AA191" i="18"/>
  <c r="AA195" i="18"/>
  <c r="AA199" i="18"/>
  <c r="AB221" i="18"/>
  <c r="AB225" i="18"/>
  <c r="AB237" i="18"/>
  <c r="AB241" i="18"/>
  <c r="AB347" i="18"/>
  <c r="AA382" i="18"/>
  <c r="AA398" i="18"/>
  <c r="AA413" i="18"/>
  <c r="AA428" i="18"/>
  <c r="AA433" i="18"/>
  <c r="AA442" i="18"/>
  <c r="AA450" i="18"/>
  <c r="AB226" i="18"/>
  <c r="AA427" i="18"/>
  <c r="AA449" i="18"/>
  <c r="E236" i="18"/>
  <c r="I236" i="18"/>
  <c r="J236" i="18"/>
  <c r="Y236" i="18"/>
  <c r="K236" i="18"/>
  <c r="S236" i="18"/>
  <c r="D341" i="18"/>
  <c r="H341" i="18"/>
  <c r="M341" i="18"/>
  <c r="U341" i="18"/>
  <c r="E341" i="18"/>
  <c r="I341" i="18"/>
  <c r="O341" i="18"/>
  <c r="W341" i="18"/>
  <c r="I376" i="18"/>
  <c r="J384" i="18"/>
  <c r="Q384" i="18"/>
  <c r="Y384" i="18"/>
  <c r="E400" i="18"/>
  <c r="K414" i="18"/>
  <c r="S414" i="18"/>
  <c r="AA237" i="18"/>
  <c r="AA241" i="18"/>
  <c r="AA343" i="18"/>
  <c r="AB427" i="18"/>
  <c r="AA346" i="18"/>
  <c r="AB346" i="18"/>
  <c r="AA350" i="18"/>
  <c r="AA340" i="18"/>
  <c r="AA345" i="18"/>
  <c r="AA215" i="18"/>
  <c r="AB215" i="18"/>
  <c r="AA445" i="18"/>
  <c r="AA212" i="18"/>
  <c r="AB212" i="18"/>
  <c r="AA216" i="18"/>
  <c r="AB216" i="18"/>
  <c r="AB213" i="18"/>
  <c r="AB214" i="18"/>
  <c r="AB217" i="18"/>
  <c r="AB218" i="18"/>
  <c r="Q211" i="18"/>
  <c r="Y211" i="18"/>
  <c r="G211" i="18"/>
  <c r="K211" i="18"/>
  <c r="S211" i="18"/>
  <c r="U211" i="18"/>
  <c r="I211" i="18"/>
  <c r="O211" i="18"/>
  <c r="W211" i="18"/>
  <c r="AB445" i="18"/>
  <c r="AA213" i="18"/>
  <c r="AA214" i="18"/>
  <c r="AA217" i="18"/>
  <c r="AA218" i="18"/>
  <c r="W109" i="18"/>
  <c r="J109" i="18"/>
  <c r="J160" i="18" s="1"/>
  <c r="Q109" i="18"/>
  <c r="Q224" i="18"/>
  <c r="Q222" i="18" s="1"/>
  <c r="I400" i="18"/>
  <c r="I73" i="18"/>
  <c r="K376" i="18"/>
  <c r="O376" i="18"/>
  <c r="J211" i="18"/>
  <c r="H224" i="18"/>
  <c r="H222" i="18" s="1"/>
  <c r="F87" i="18"/>
  <c r="M38" i="18"/>
  <c r="O109" i="18"/>
  <c r="M211" i="18"/>
  <c r="G236" i="18"/>
  <c r="M56" i="18"/>
  <c r="Y109" i="18"/>
  <c r="I224" i="18"/>
  <c r="I222" i="18" s="1"/>
  <c r="H399" i="18"/>
  <c r="W376" i="18"/>
  <c r="O87" i="18"/>
  <c r="W87" i="18"/>
  <c r="M89" i="18"/>
  <c r="Y89" i="18"/>
  <c r="Q23" i="18"/>
  <c r="U23" i="18"/>
  <c r="Y23" i="18"/>
  <c r="M87" i="18"/>
  <c r="U87" i="18"/>
  <c r="G56" i="18"/>
  <c r="S56" i="18"/>
  <c r="D109" i="18"/>
  <c r="D145" i="18"/>
  <c r="H109" i="18"/>
  <c r="D311" i="18"/>
  <c r="H311" i="18"/>
  <c r="M311" i="18"/>
  <c r="U311" i="18"/>
  <c r="E87" i="18"/>
  <c r="G23" i="18"/>
  <c r="K23" i="18"/>
  <c r="O23" i="18"/>
  <c r="S23" i="18"/>
  <c r="W23" i="18"/>
  <c r="Q87" i="18"/>
  <c r="Y87" i="18"/>
  <c r="F70" i="18"/>
  <c r="J87" i="18"/>
  <c r="Z81" i="18"/>
  <c r="E109" i="18"/>
  <c r="X305" i="18"/>
  <c r="X242" i="18"/>
  <c r="I87" i="18"/>
  <c r="D23" i="18"/>
  <c r="H23" i="18"/>
  <c r="G87" i="18"/>
  <c r="K87" i="18"/>
  <c r="S87" i="18"/>
  <c r="F89" i="18"/>
  <c r="J89" i="18"/>
  <c r="AB89" i="18" s="1"/>
  <c r="E90" i="18"/>
  <c r="I90" i="18"/>
  <c r="O90" i="18"/>
  <c r="W90" i="18"/>
  <c r="H95" i="18"/>
  <c r="O38" i="18"/>
  <c r="W38" i="18"/>
  <c r="G73" i="18"/>
  <c r="D87" i="18"/>
  <c r="I109" i="18"/>
  <c r="U109" i="18"/>
  <c r="G109" i="18"/>
  <c r="K109" i="18"/>
  <c r="S109" i="18"/>
  <c r="G313" i="18"/>
  <c r="K313" i="18"/>
  <c r="S313" i="18"/>
  <c r="H103" i="18"/>
  <c r="E311" i="18"/>
  <c r="I311" i="18"/>
  <c r="O311" i="18"/>
  <c r="W311" i="18"/>
  <c r="D313" i="18"/>
  <c r="H313" i="18"/>
  <c r="M313" i="18"/>
  <c r="U313" i="18"/>
  <c r="Z305" i="18"/>
  <c r="Z242" i="18"/>
  <c r="O313" i="18"/>
  <c r="G311" i="18"/>
  <c r="K311" i="18"/>
  <c r="S311" i="18"/>
  <c r="F313" i="18"/>
  <c r="J313" i="18"/>
  <c r="Q313" i="18"/>
  <c r="Y313" i="18"/>
  <c r="F311" i="18"/>
  <c r="J311" i="18"/>
  <c r="Q311" i="18"/>
  <c r="Y311" i="18"/>
  <c r="E313" i="18"/>
  <c r="I313" i="18"/>
  <c r="W313" i="18"/>
  <c r="H211" i="18"/>
  <c r="O224" i="18"/>
  <c r="O222" i="18" s="1"/>
  <c r="W224" i="18"/>
  <c r="W222" i="18" s="1"/>
  <c r="H236" i="18"/>
  <c r="O236" i="18"/>
  <c r="W236" i="18"/>
  <c r="G224" i="18"/>
  <c r="G222" i="18" s="1"/>
  <c r="K224" i="18"/>
  <c r="K222" i="18" s="1"/>
  <c r="S224" i="18"/>
  <c r="S222" i="18" s="1"/>
  <c r="G375" i="18"/>
  <c r="E414" i="18"/>
  <c r="E384" i="18"/>
  <c r="AA58" i="18"/>
  <c r="F56" i="18"/>
  <c r="I96" i="18" l="1"/>
  <c r="G96" i="18"/>
  <c r="AB340" i="18"/>
  <c r="AB345" i="18"/>
  <c r="F431" i="18"/>
  <c r="Z246" i="18"/>
  <c r="AB431" i="18"/>
  <c r="Z244" i="18"/>
  <c r="Z243" i="18" s="1"/>
  <c r="AA431" i="18"/>
  <c r="Z123" i="18"/>
  <c r="Z109" i="18" s="1"/>
  <c r="Z160" i="18" s="1"/>
  <c r="Z165" i="18" s="1"/>
  <c r="X248" i="18"/>
  <c r="X243" i="18"/>
  <c r="X123" i="18"/>
  <c r="E305" i="18"/>
  <c r="E211" i="18"/>
  <c r="AA414" i="18"/>
  <c r="D211" i="18"/>
  <c r="F384" i="18"/>
  <c r="F376" i="18" s="1"/>
  <c r="AB75" i="18"/>
  <c r="M242" i="18"/>
  <c r="AB71" i="18"/>
  <c r="E376" i="18"/>
  <c r="E375" i="18" s="1"/>
  <c r="F211" i="18"/>
  <c r="E56" i="18"/>
  <c r="AB98" i="18"/>
  <c r="AA71" i="18"/>
  <c r="AB74" i="18"/>
  <c r="K56" i="18"/>
  <c r="AA56" i="18" s="1"/>
  <c r="J376" i="18"/>
  <c r="H376" i="18"/>
  <c r="AB384" i="18"/>
  <c r="AA384" i="18"/>
  <c r="D160" i="18"/>
  <c r="Q242" i="18"/>
  <c r="W242" i="18"/>
  <c r="AA62" i="18"/>
  <c r="AB62" i="18"/>
  <c r="U55" i="18"/>
  <c r="AB38" i="18"/>
  <c r="AA38" i="18"/>
  <c r="M165" i="18"/>
  <c r="AA87" i="18"/>
  <c r="D374" i="18"/>
  <c r="AA203" i="18"/>
  <c r="AB203" i="18"/>
  <c r="I160" i="18"/>
  <c r="F96" i="18"/>
  <c r="AA23" i="18"/>
  <c r="AB23" i="18"/>
  <c r="E160" i="18"/>
  <c r="Q81" i="18"/>
  <c r="I305" i="18"/>
  <c r="W375" i="18"/>
  <c r="Y160" i="18"/>
  <c r="G235" i="18"/>
  <c r="O160" i="18"/>
  <c r="O375" i="18"/>
  <c r="Q376" i="18"/>
  <c r="K235" i="18"/>
  <c r="E235" i="18"/>
  <c r="I55" i="18"/>
  <c r="Y55" i="18"/>
  <c r="F242" i="18"/>
  <c r="D55" i="18"/>
  <c r="U376" i="18"/>
  <c r="O53" i="18"/>
  <c r="AB236" i="18"/>
  <c r="AA236" i="18"/>
  <c r="S160" i="18"/>
  <c r="U160" i="18"/>
  <c r="D81" i="18"/>
  <c r="F165" i="18"/>
  <c r="S55" i="18"/>
  <c r="W235" i="18"/>
  <c r="AA187" i="18"/>
  <c r="AB187" i="18"/>
  <c r="K160" i="18"/>
  <c r="S81" i="18"/>
  <c r="AA109" i="18"/>
  <c r="M55" i="18"/>
  <c r="AB224" i="18"/>
  <c r="AA224" i="18"/>
  <c r="K375" i="18"/>
  <c r="Y376" i="18"/>
  <c r="I375" i="18"/>
  <c r="AA341" i="18"/>
  <c r="AB341" i="18"/>
  <c r="S235" i="18"/>
  <c r="Y235" i="18"/>
  <c r="Y242" i="18"/>
  <c r="H55" i="18"/>
  <c r="AB56" i="18"/>
  <c r="AA90" i="18"/>
  <c r="AB90" i="18"/>
  <c r="F55" i="18"/>
  <c r="S375" i="18"/>
  <c r="AA89" i="18"/>
  <c r="O235" i="18"/>
  <c r="AB95" i="18"/>
  <c r="AA95" i="18"/>
  <c r="K81" i="18"/>
  <c r="AB167" i="18"/>
  <c r="AA167" i="18"/>
  <c r="J165" i="18"/>
  <c r="M305" i="18"/>
  <c r="D139" i="18"/>
  <c r="U81" i="18"/>
  <c r="D235" i="18"/>
  <c r="E96" i="18"/>
  <c r="Q160" i="18"/>
  <c r="W160" i="18"/>
  <c r="E399" i="18"/>
  <c r="J235" i="18"/>
  <c r="I235" i="18"/>
  <c r="M376" i="18"/>
  <c r="G242" i="18"/>
  <c r="J242" i="18"/>
  <c r="O242" i="18"/>
  <c r="D96" i="18"/>
  <c r="W55" i="18"/>
  <c r="AB87" i="18"/>
  <c r="G210" i="18"/>
  <c r="AA211" i="18"/>
  <c r="AB211" i="18"/>
  <c r="I210" i="18"/>
  <c r="I81" i="18"/>
  <c r="F81" i="18"/>
  <c r="K305" i="18"/>
  <c r="K242" i="18"/>
  <c r="W305" i="18"/>
  <c r="Y305" i="18"/>
  <c r="M81" i="18"/>
  <c r="O81" i="18"/>
  <c r="G81" i="18"/>
  <c r="Q305" i="18"/>
  <c r="S305" i="18"/>
  <c r="S242" i="18"/>
  <c r="G305" i="18"/>
  <c r="O305" i="18"/>
  <c r="G160" i="18"/>
  <c r="J305" i="18"/>
  <c r="J81" i="18"/>
  <c r="E81" i="18"/>
  <c r="U305" i="18"/>
  <c r="U242" i="18"/>
  <c r="D305" i="18"/>
  <c r="D242" i="18"/>
  <c r="G55" i="18"/>
  <c r="W81" i="18"/>
  <c r="H235" i="18"/>
  <c r="F305" i="18"/>
  <c r="H305" i="18"/>
  <c r="Y81" i="18"/>
  <c r="H81" i="18"/>
  <c r="H160" i="18"/>
  <c r="H96" i="18"/>
  <c r="E55" i="18" l="1"/>
  <c r="E53" i="18" s="1"/>
  <c r="Z153" i="18"/>
  <c r="Z139" i="18" s="1"/>
  <c r="E431" i="18"/>
  <c r="Z250" i="18"/>
  <c r="X246" i="18"/>
  <c r="X153" i="18"/>
  <c r="X139" i="18" s="1"/>
  <c r="X109" i="18"/>
  <c r="AB123" i="18"/>
  <c r="AA444" i="18"/>
  <c r="AB444" i="18"/>
  <c r="AA446" i="18"/>
  <c r="AB446" i="18"/>
  <c r="K55" i="18"/>
  <c r="F414" i="18"/>
  <c r="W165" i="18"/>
  <c r="AB55" i="18"/>
  <c r="H53" i="18"/>
  <c r="M53" i="18"/>
  <c r="D53" i="18"/>
  <c r="O165" i="18"/>
  <c r="Y165" i="18"/>
  <c r="AB185" i="18"/>
  <c r="AA185" i="18"/>
  <c r="M375" i="18"/>
  <c r="F53" i="18"/>
  <c r="Y375" i="18"/>
  <c r="K165" i="18"/>
  <c r="S53" i="18"/>
  <c r="Y53" i="18"/>
  <c r="Q375" i="18"/>
  <c r="U53" i="18"/>
  <c r="D165" i="18"/>
  <c r="J375" i="18"/>
  <c r="AA160" i="18"/>
  <c r="W53" i="18"/>
  <c r="F375" i="18"/>
  <c r="AA222" i="18"/>
  <c r="S165" i="18"/>
  <c r="U375" i="18"/>
  <c r="I53" i="18"/>
  <c r="E374" i="18"/>
  <c r="I242" i="18"/>
  <c r="E165" i="18"/>
  <c r="I165" i="18"/>
  <c r="E242" i="18"/>
  <c r="AB376" i="18"/>
  <c r="AA376" i="18"/>
  <c r="H375" i="18"/>
  <c r="AB81" i="18"/>
  <c r="AA81" i="18"/>
  <c r="AA235" i="18"/>
  <c r="AB235" i="18"/>
  <c r="Q165" i="18"/>
  <c r="AB222" i="18"/>
  <c r="U165" i="18"/>
  <c r="D373" i="18"/>
  <c r="H242" i="18"/>
  <c r="H165" i="18"/>
  <c r="G165" i="18"/>
  <c r="G53" i="18"/>
  <c r="X250" i="18" l="1"/>
  <c r="X160" i="18"/>
  <c r="AB109" i="18"/>
  <c r="AA55" i="18"/>
  <c r="F399" i="18"/>
  <c r="K53" i="18"/>
  <c r="AB53" i="18"/>
  <c r="AB242" i="18"/>
  <c r="AA242" i="18"/>
  <c r="AB375" i="18"/>
  <c r="AA375" i="18"/>
  <c r="H374" i="18"/>
  <c r="E373" i="18"/>
  <c r="X165" i="18" l="1"/>
  <c r="AB160" i="18"/>
  <c r="AA53" i="18"/>
  <c r="F374" i="18"/>
  <c r="U246" i="18"/>
  <c r="H373" i="18"/>
  <c r="F373" i="18" l="1"/>
  <c r="AA247" i="18"/>
  <c r="AB247" i="18"/>
  <c r="S246" i="18"/>
  <c r="O246" i="18"/>
  <c r="W246" i="18"/>
  <c r="Q246" i="18"/>
  <c r="M246" i="18"/>
  <c r="F246" i="18" l="1"/>
  <c r="Y246" i="18"/>
  <c r="D246" i="18"/>
  <c r="AA248" i="18"/>
  <c r="AB248" i="18"/>
  <c r="H246" i="18"/>
  <c r="E246" i="18"/>
  <c r="J246" i="18"/>
  <c r="K246" i="18"/>
  <c r="AA246" i="18" l="1"/>
  <c r="AB246" i="18"/>
  <c r="H210" i="18" l="1"/>
  <c r="F210" i="18"/>
  <c r="E210" i="18" l="1"/>
  <c r="E243" i="18" l="1"/>
  <c r="E250" i="18" s="1"/>
  <c r="E252" i="18" s="1"/>
  <c r="F243" i="18"/>
  <c r="H243" i="18"/>
  <c r="H250" i="18" l="1"/>
  <c r="F250" i="18"/>
  <c r="F252" i="18" l="1"/>
  <c r="H252" i="18"/>
  <c r="J210" i="18" l="1"/>
  <c r="AB219" i="18"/>
  <c r="AB245" i="18" l="1"/>
  <c r="AB210" i="18"/>
  <c r="J243" i="18" l="1"/>
  <c r="AB244" i="18"/>
  <c r="J250" i="18" l="1"/>
  <c r="AB243" i="18"/>
  <c r="J252" i="18" l="1"/>
  <c r="AB250" i="18"/>
  <c r="L251" i="18" l="1"/>
  <c r="L252" i="18" s="1"/>
  <c r="N251" i="18" s="1"/>
  <c r="N252" i="18" s="1"/>
  <c r="P251" i="18" s="1"/>
  <c r="P252" i="18" s="1"/>
  <c r="R251" i="18" s="1"/>
  <c r="R252" i="18" l="1"/>
  <c r="T251" i="18" s="1"/>
  <c r="T252" i="18" l="1"/>
  <c r="V251" i="18" s="1"/>
  <c r="V252" i="18" l="1"/>
  <c r="X251" i="18" s="1"/>
  <c r="X252" i="18" s="1"/>
  <c r="Z251" i="18" s="1"/>
  <c r="Z252" i="18" s="1"/>
  <c r="U210" i="18" l="1"/>
  <c r="W210" i="18"/>
  <c r="Q210" i="18"/>
  <c r="Y210" i="18"/>
  <c r="M210" i="18"/>
  <c r="O210" i="18"/>
  <c r="S210" i="18"/>
  <c r="O243" i="18" l="1"/>
  <c r="O250" i="18" s="1"/>
  <c r="W243" i="18" l="1"/>
  <c r="S243" i="18"/>
  <c r="U243" i="18"/>
  <c r="M243" i="18"/>
  <c r="M250" i="18" s="1"/>
  <c r="Q243" i="18"/>
  <c r="O252" i="18"/>
  <c r="Y243" i="18"/>
  <c r="Y250" i="18" l="1"/>
  <c r="U250" i="18"/>
  <c r="Q250" i="18"/>
  <c r="M252" i="18"/>
  <c r="S250" i="18"/>
  <c r="W250" i="18"/>
  <c r="U252" i="18" l="1"/>
  <c r="Y252" i="18"/>
  <c r="S252" i="18"/>
  <c r="Q252" i="18"/>
  <c r="W252" i="18"/>
  <c r="K210" i="18" l="1"/>
  <c r="AA219" i="18"/>
  <c r="AA210" i="18" l="1"/>
  <c r="AA245" i="18"/>
  <c r="K243" i="18" l="1"/>
  <c r="AA244" i="18"/>
  <c r="K250" i="18" l="1"/>
  <c r="AA243" i="18"/>
  <c r="K252" i="18" l="1"/>
  <c r="AA250" i="18"/>
  <c r="G153" i="18" l="1"/>
  <c r="I147" i="18"/>
  <c r="I414" i="18"/>
  <c r="I153" i="18"/>
  <c r="G148" i="18"/>
  <c r="I148" i="18"/>
  <c r="I399" i="18" l="1"/>
  <c r="I374" i="18" s="1"/>
  <c r="I373" i="18" s="1"/>
  <c r="G145" i="18"/>
  <c r="I145" i="18"/>
  <c r="I124" i="18"/>
  <c r="G414" i="18"/>
  <c r="G147" i="18"/>
  <c r="G124" i="18" l="1"/>
  <c r="I139" i="18"/>
  <c r="G399" i="18"/>
  <c r="G374" i="18" s="1"/>
  <c r="G373" i="18" s="1"/>
  <c r="G139" i="18"/>
  <c r="I246" i="18" l="1"/>
  <c r="G246" i="18" l="1"/>
  <c r="I243" i="18"/>
  <c r="G243" i="18"/>
  <c r="G250" i="18" l="1"/>
  <c r="G252" i="18" s="1"/>
  <c r="I250" i="18"/>
  <c r="I252" i="18" l="1"/>
  <c r="AA98" i="18" l="1"/>
  <c r="AA75" i="18" l="1"/>
  <c r="W148" i="18"/>
  <c r="AA74" i="18"/>
  <c r="Y153" i="18" l="1"/>
  <c r="W147" i="18"/>
  <c r="Y148" i="18"/>
  <c r="Y147" i="18"/>
  <c r="W400" i="18"/>
  <c r="W399" i="18" s="1"/>
  <c r="Y124" i="18" l="1"/>
  <c r="Y145" i="18"/>
  <c r="W153" i="18"/>
  <c r="W145" i="18"/>
  <c r="W124" i="18"/>
  <c r="W374" i="18"/>
  <c r="Y400" i="18"/>
  <c r="W139" i="18" l="1"/>
  <c r="Y139" i="18"/>
  <c r="Y399" i="18"/>
  <c r="W373" i="18"/>
  <c r="Y374" i="18" l="1"/>
  <c r="Y373" i="18" l="1"/>
  <c r="U400" i="18" l="1"/>
  <c r="U399" i="18" l="1"/>
  <c r="U374" i="18" l="1"/>
  <c r="U373" i="18" l="1"/>
  <c r="U148" i="18" l="1"/>
  <c r="U145" i="18" l="1"/>
  <c r="U153" i="18" l="1"/>
  <c r="U147" i="18" l="1"/>
  <c r="U124" i="18"/>
  <c r="U139" i="18" l="1"/>
  <c r="E147" i="18" l="1"/>
  <c r="E153" i="18"/>
  <c r="U103" i="18" l="1"/>
  <c r="F147" i="18"/>
  <c r="F153" i="18"/>
  <c r="F148" i="18"/>
  <c r="W103" i="18" l="1"/>
  <c r="Y103" i="18"/>
  <c r="F145" i="18"/>
  <c r="F124" i="18"/>
  <c r="F139" i="18" l="1"/>
  <c r="H148" i="18" l="1"/>
  <c r="H153" i="18"/>
  <c r="H147" i="18"/>
  <c r="H145" i="18"/>
  <c r="H124" i="18"/>
  <c r="H139" i="18" l="1"/>
  <c r="E148" i="18" l="1"/>
  <c r="E145" i="18"/>
  <c r="E124" i="18"/>
  <c r="E139" i="18" l="1"/>
  <c r="K400" i="18" l="1"/>
  <c r="K399" i="18" l="1"/>
  <c r="K374" i="18" l="1"/>
  <c r="K373" i="18" l="1"/>
  <c r="O400" i="18" l="1"/>
  <c r="Q400" i="18"/>
  <c r="S400" i="18"/>
  <c r="M400" i="18"/>
  <c r="Q399" i="18" l="1"/>
  <c r="M399" i="18"/>
  <c r="S399" i="18"/>
  <c r="O399" i="18"/>
  <c r="O374" i="18" l="1"/>
  <c r="S374" i="18"/>
  <c r="Q374" i="18"/>
  <c r="M374" i="18"/>
  <c r="M373" i="18" l="1"/>
  <c r="Q373" i="18"/>
  <c r="S373" i="18"/>
  <c r="O373" i="18"/>
  <c r="J400" i="18" l="1"/>
  <c r="AA406" i="18"/>
  <c r="AB406" i="18"/>
  <c r="J399" i="18" l="1"/>
  <c r="AB400" i="18"/>
  <c r="AA400" i="18"/>
  <c r="AB399" i="18" l="1"/>
  <c r="J374" i="18"/>
  <c r="AA399" i="18"/>
  <c r="AB100" i="18"/>
  <c r="AB106" i="18"/>
  <c r="J103" i="18" l="1"/>
  <c r="AB103" i="18" s="1"/>
  <c r="AB108" i="18"/>
  <c r="AB374" i="18"/>
  <c r="AA374" i="18"/>
  <c r="J373" i="18"/>
  <c r="AB373" i="18" l="1"/>
  <c r="AA373" i="18"/>
  <c r="J148" i="18" l="1"/>
  <c r="AB133" i="18"/>
  <c r="AB148" i="18" l="1"/>
  <c r="J147" i="18" l="1"/>
  <c r="AB132" i="18"/>
  <c r="AB147" i="18" l="1"/>
  <c r="J124" i="18" l="1"/>
  <c r="J145" i="18"/>
  <c r="AB130" i="18"/>
  <c r="AB124" i="18" l="1"/>
  <c r="AB145" i="18"/>
  <c r="J153" i="18"/>
  <c r="J139" i="18" s="1"/>
  <c r="AB138" i="18"/>
  <c r="AB153" i="18" l="1"/>
  <c r="AB139" i="18"/>
  <c r="O148" i="18" l="1"/>
  <c r="S153" i="18" l="1"/>
  <c r="O153" i="18"/>
  <c r="M148" i="18"/>
  <c r="O147" i="18"/>
  <c r="M147" i="18"/>
  <c r="S147" i="18"/>
  <c r="Q153" i="18"/>
  <c r="M153" i="18"/>
  <c r="S148" i="18" l="1"/>
  <c r="Q148" i="18"/>
  <c r="Q147" i="18"/>
  <c r="M103" i="18" l="1"/>
  <c r="Q103" i="18"/>
  <c r="O103" i="18"/>
  <c r="S103" i="18" l="1"/>
  <c r="AA106" i="18" l="1"/>
  <c r="AA100" i="18" l="1"/>
  <c r="K148" i="18" l="1"/>
  <c r="AA133" i="18"/>
  <c r="K153" i="18" l="1"/>
  <c r="AA138" i="18"/>
  <c r="AA148" i="18"/>
  <c r="AA153" i="18" l="1"/>
  <c r="AA108" i="18" l="1"/>
  <c r="K103" i="18"/>
  <c r="AA103" i="18" l="1"/>
  <c r="M145" i="18" l="1"/>
  <c r="M124" i="18"/>
  <c r="M139" i="18" l="1"/>
  <c r="O145" i="18" l="1"/>
  <c r="O124" i="18"/>
  <c r="O139" i="18" l="1"/>
  <c r="Q124" i="18" l="1"/>
  <c r="Q145" i="18"/>
  <c r="Q139" i="18" l="1"/>
  <c r="S145" i="18" l="1"/>
  <c r="S124" i="18"/>
  <c r="S139" i="18" l="1"/>
  <c r="K145" i="18" l="1"/>
  <c r="AA130" i="18"/>
  <c r="K124" i="18" l="1"/>
  <c r="AA124" i="18" s="1"/>
  <c r="AA145" i="18"/>
  <c r="K147" i="18"/>
  <c r="K139" i="18" s="1"/>
  <c r="AA132" i="18"/>
  <c r="AA147" i="18" l="1"/>
  <c r="AA139" i="18"/>
  <c r="D210" i="18" l="1"/>
  <c r="D243" i="18" l="1"/>
  <c r="D250" i="18" s="1"/>
  <c r="D252" i="18" l="1"/>
  <c r="F73" i="18" l="1"/>
  <c r="S70" i="18"/>
  <c r="W97" i="18"/>
  <c r="K97" i="18"/>
  <c r="O70" i="18"/>
  <c r="Q97" i="18"/>
  <c r="O97" i="18"/>
  <c r="U73" i="18"/>
  <c r="U70" i="18"/>
  <c r="M70" i="18"/>
  <c r="Y73" i="18"/>
  <c r="E73" i="18"/>
  <c r="Y97" i="18"/>
  <c r="S73" i="18"/>
  <c r="S97" i="18"/>
  <c r="K70" i="18"/>
  <c r="Q70" i="18"/>
  <c r="M73" i="18"/>
  <c r="Y70" i="18"/>
  <c r="AB76" i="18"/>
  <c r="J73" i="18"/>
  <c r="U97" i="18"/>
  <c r="AB102" i="18"/>
  <c r="AA102" i="18"/>
  <c r="J97" i="18"/>
  <c r="AA72" i="18"/>
  <c r="AB72" i="18"/>
  <c r="J70" i="18"/>
  <c r="M97" i="18"/>
  <c r="W73" i="18"/>
  <c r="O73" i="18"/>
  <c r="W70" i="18"/>
  <c r="Q73" i="18"/>
  <c r="M96" i="18" l="1"/>
  <c r="S96" i="18"/>
  <c r="Q96" i="18"/>
  <c r="O96" i="18"/>
  <c r="AB70" i="18"/>
  <c r="AA70" i="18"/>
  <c r="AB73" i="18"/>
  <c r="Y96" i="18"/>
  <c r="K96" i="18"/>
  <c r="W96" i="18"/>
  <c r="AB97" i="18"/>
  <c r="J96" i="18"/>
  <c r="AA97" i="18"/>
  <c r="U96" i="18"/>
  <c r="K73" i="18" l="1"/>
  <c r="AA76" i="18"/>
  <c r="AA96" i="18"/>
  <c r="AB96" i="18"/>
  <c r="AA73" i="18" l="1"/>
</calcChain>
</file>

<file path=xl/sharedStrings.xml><?xml version="1.0" encoding="utf-8"?>
<sst xmlns="http://schemas.openxmlformats.org/spreadsheetml/2006/main" count="6923" uniqueCount="711">
  <si>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</si>
  <si>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</si>
  <si>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</si>
  <si>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</si>
  <si>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</si>
  <si>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</si>
  <si>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</si>
  <si>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</si>
  <si>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</si>
  <si>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</si>
  <si>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</si>
  <si>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</si>
  <si>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</si>
  <si>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</si>
  <si>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</si>
  <si>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</si>
  <si>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</si>
  <si>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</si>
  <si>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</si>
  <si>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</si>
  <si>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</si>
  <si>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</si>
  <si>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</si>
  <si>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</si>
  <si>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</si>
  <si>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</si>
  <si>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</si>
  <si>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</si>
  <si>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</si>
  <si>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</si>
  <si>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</si>
  <si>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</si>
  <si>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</si>
  <si>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</si>
  <si>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</si>
  <si>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</si>
  <si>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</si>
  <si>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</si>
  <si>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</si>
  <si>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</si>
  <si>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</si>
  <si>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</si>
  <si>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</si>
  <si>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</si>
  <si>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</si>
  <si>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</si>
  <si>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</si>
  <si>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</si>
  <si>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</si>
  <si>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</si>
  <si>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</si>
  <si>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</si>
  <si>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</si>
  <si>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</si>
  <si>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</si>
  <si>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</si>
  <si>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</si>
  <si>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</si>
  <si>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</si>
  <si>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</si>
  <si>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</si>
  <si>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</si>
  <si>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</si>
  <si>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</si>
  <si>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</si>
  <si>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</si>
  <si>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</si>
  <si>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</si>
  <si>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</si>
  <si>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</si>
  <si>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</si>
  <si>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</si>
  <si>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</si>
  <si>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</si>
  <si>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</si>
  <si>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</si>
  <si>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</si>
  <si>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</si>
  <si>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</si>
  <si>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</si>
  <si>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</si>
  <si>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</si>
  <si>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</si>
  <si>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</si>
  <si>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</si>
  <si>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</si>
  <si>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</si>
  <si>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</si>
  <si>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</si>
  <si>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</si>
  <si>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</si>
  <si>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</si>
  <si>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</si>
  <si>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</si>
  <si>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</si>
  <si>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</si>
  <si>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</si>
  <si>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</si>
  <si>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</si>
  <si>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</si>
  <si>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</si>
  <si>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</si>
  <si>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</si>
  <si>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</si>
  <si>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</si>
  <si>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</si>
  <si>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</si>
  <si>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</si>
  <si>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</si>
  <si>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</si>
  <si>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</si>
  <si>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</si>
  <si>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</si>
  <si>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</si>
  <si>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</si>
  <si>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</si>
  <si>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</si>
  <si>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</si>
  <si>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</si>
  <si>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</si>
  <si>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</si>
  <si>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</si>
  <si>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</si>
  <si>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</si>
  <si>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</si>
  <si>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</si>
  <si>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</si>
  <si>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</si>
  <si>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</si>
  <si>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</si>
  <si>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</si>
  <si>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</si>
  <si>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</si>
  <si>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</si>
  <si>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</si>
  <si>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</si>
  <si>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</si>
  <si>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</si>
  <si>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</si>
  <si>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</si>
  <si>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</si>
  <si>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</si>
  <si>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</si>
  <si>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</si>
  <si>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</si>
  <si>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</si>
  <si>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</si>
  <si>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</si>
  <si>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</si>
  <si>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</si>
  <si>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</si>
  <si>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</si>
  <si>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</si>
  <si>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</si>
  <si>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</si>
  <si>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</si>
  <si>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</si>
  <si>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</si>
  <si>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</si>
  <si>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</si>
  <si>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</si>
  <si>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</si>
  <si>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</si>
  <si>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</si>
  <si>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</si>
  <si>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</si>
  <si>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</si>
  <si>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</si>
  <si>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</si>
  <si>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</si>
  <si>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</si>
  <si>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</si>
  <si>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</si>
  <si>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</si>
  <si>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</si>
  <si>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</si>
  <si>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</si>
  <si>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</si>
  <si>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</si>
  <si>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</si>
  <si>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</si>
  <si>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</si>
  <si>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</si>
  <si>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</si>
  <si>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</si>
  <si>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</si>
  <si>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</si>
  <si>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</si>
  <si>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</si>
  <si>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</si>
  <si>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</si>
  <si>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</si>
  <si>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</si>
  <si>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</si>
  <si>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</si>
  <si>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</si>
  <si>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</si>
  <si>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</si>
  <si>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</si>
  <si>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</si>
  <si>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</si>
  <si>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</si>
  <si>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</si>
  <si>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</si>
  <si>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</si>
  <si>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</si>
  <si>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</si>
  <si>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</si>
  <si>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</si>
  <si>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</si>
  <si>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</si>
  <si>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</si>
  <si>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</si>
  <si>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</si>
  <si>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</si>
  <si>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</si>
  <si>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</si>
  <si>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</si>
  <si>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</si>
  <si>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</si>
  <si>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</si>
  <si>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</si>
  <si>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</si>
  <si>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</si>
  <si>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</si>
  <si>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</si>
  <si>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</si>
  <si>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</si>
  <si>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</si>
  <si>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</si>
  <si>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</si>
  <si>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</si>
  <si>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</si>
  <si>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</si>
  <si>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</si>
  <si>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</si>
  <si>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</si>
  <si>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</si>
  <si>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</si>
  <si>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</si>
  <si>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</si>
  <si>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</si>
  <si>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</si>
  <si>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</si>
  <si>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</si>
  <si>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</si>
  <si>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</si>
  <si>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</si>
  <si>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</si>
  <si>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</si>
  <si>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</si>
  <si>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</si>
  <si>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</si>
  <si>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</si>
  <si>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</si>
  <si>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</si>
  <si>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</si>
  <si>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</si>
  <si>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</si>
  <si>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</si>
  <si>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</si>
  <si>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</si>
  <si>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</si>
  <si>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</si>
  <si>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</si>
  <si>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</si>
  <si>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</si>
  <si>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</si>
  <si>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</si>
  <si>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</si>
  <si>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</si>
  <si>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</si>
  <si>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</si>
  <si>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</si>
  <si>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</si>
  <si>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</si>
  <si>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</si>
  <si>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</si>
  <si>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</si>
  <si>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</si>
  <si>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</si>
  <si>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</si>
  <si>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</si>
  <si>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</si>
  <si>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</si>
  <si>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</si>
  <si>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</si>
  <si>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</si>
  <si>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</si>
  <si>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</si>
  <si>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</si>
  <si>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</si>
  <si>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</si>
  <si>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</si>
  <si>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</si>
  <si>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</si>
  <si>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</si>
  <si>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</si>
  <si>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</si>
  <si>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</si>
  <si>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</si>
  <si>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</si>
  <si>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</si>
  <si>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</si>
  <si>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</si>
  <si>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</si>
  <si>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</si>
  <si>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</si>
  <si>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</si>
  <si>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</si>
  <si>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</si>
  <si>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</si>
  <si>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</si>
  <si>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</si>
  <si>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</si>
  <si>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</si>
  <si>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</si>
  <si>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</si>
  <si>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</si>
  <si>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</si>
  <si>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</si>
  <si>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</si>
  <si>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</si>
  <si>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</si>
  <si>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</si>
  <si>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</si>
  <si>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</si>
  <si>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</si>
  <si>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</si>
  <si>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</si>
  <si>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</si>
  <si>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</si>
  <si>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</si>
  <si>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</si>
  <si>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</si>
  <si>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</si>
  <si>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</si>
  <si>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</si>
  <si>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</si>
  <si>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</si>
  <si>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</si>
  <si>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</si>
  <si>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</si>
  <si>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</si>
  <si>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</si>
  <si>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</si>
  <si>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</si>
  <si>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</si>
  <si>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</si>
  <si>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</si>
  <si>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</si>
  <si>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</si>
  <si>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</si>
  <si>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</si>
  <si>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</si>
  <si>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</si>
  <si>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</si>
  <si>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</si>
  <si>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</si>
  <si>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</si>
  <si>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</si>
  <si>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</si>
  <si>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</si>
  <si>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</si>
  <si>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</si>
  <si>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</si>
  <si>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</si>
  <si>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</si>
  <si>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</si>
  <si>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</si>
  <si>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</si>
  <si>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</si>
  <si>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</si>
  <si>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</si>
  <si>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</si>
  <si>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</si>
  <si>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</si>
  <si>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</si>
  <si>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</si>
  <si>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</si>
  <si>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</si>
  <si>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</si>
  <si>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</si>
  <si>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</si>
  <si>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</si>
  <si>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</si>
  <si>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</si>
  <si>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</si>
  <si>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</si>
  <si>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</si>
  <si>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</si>
  <si>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</si>
  <si>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</si>
  <si>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</si>
  <si>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</si>
  <si>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</si>
  <si>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</si>
  <si>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</si>
  <si>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</si>
  <si>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</si>
  <si>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</si>
  <si>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</si>
  <si>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</si>
  <si>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</si>
  <si>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</si>
  <si>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</si>
  <si>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</si>
  <si>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</si>
  <si>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</si>
  <si>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</si>
  <si>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</si>
  <si>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</si>
  <si>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</si>
  <si>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</si>
  <si>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</si>
  <si>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</si>
  <si>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</si>
  <si>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</si>
  <si>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</si>
  <si>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</si>
  <si>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</si>
  <si>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</si>
  <si>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</si>
  <si>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</si>
  <si>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</si>
  <si>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</si>
  <si>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</si>
  <si>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</si>
  <si>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</si>
  <si>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</si>
  <si>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</si>
  <si>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</si>
  <si>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</si>
  <si>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</si>
  <si>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</si>
  <si>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</si>
  <si>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</si>
  <si>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</si>
  <si>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</si>
  <si>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</si>
  <si>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</si>
  <si>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</si>
  <si>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</si>
  <si>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</si>
  <si>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</si>
  <si>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</si>
  <si>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</si>
  <si>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</si>
  <si>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</si>
  <si>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</si>
  <si>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</si>
  <si>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</si>
  <si>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</si>
  <si>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</si>
  <si>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</si>
  <si>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</si>
  <si>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</si>
  <si>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</si>
  <si>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</si>
  <si>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</si>
  <si>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</si>
  <si>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</si>
  <si>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</si>
  <si>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</si>
  <si>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</si>
  <si>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</si>
  <si>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</si>
  <si>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</si>
  <si>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</si>
  <si>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</si>
  <si>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</si>
  <si>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</si>
  <si>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</si>
  <si>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</si>
  <si>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</si>
  <si>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</si>
  <si>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</si>
  <si>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</si>
  <si>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</si>
  <si>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</si>
  <si>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</si>
  <si>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</si>
  <si>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</si>
  <si>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</si>
  <si>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</si>
  <si>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</si>
  <si>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</si>
  <si>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</si>
  <si>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</si>
  <si>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</si>
  <si>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</si>
  <si>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</si>
  <si>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</si>
  <si>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</si>
  <si>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</si>
  <si>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</si>
  <si>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</si>
  <si>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</si>
  <si>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</si>
  <si>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</si>
  <si>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</si>
  <si>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</si>
  <si>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</si>
  <si>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</si>
  <si>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</si>
  <si>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</si>
  <si>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</si>
  <si>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</si>
  <si>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</si>
  <si>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</si>
  <si>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</si>
  <si>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</si>
  <si>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</si>
  <si>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</si>
  <si>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</si>
  <si>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</si>
  <si>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</si>
  <si>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</si>
  <si>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</si>
  <si>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</si>
  <si>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</si>
  <si>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</si>
  <si>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</si>
  <si>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</si>
  <si>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</si>
  <si>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</si>
  <si>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</si>
  <si>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</si>
  <si>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</si>
  <si>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</si>
  <si>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</si>
  <si>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</si>
  <si>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</si>
  <si>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</si>
  <si>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</si>
  <si>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</si>
  <si>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</si>
  <si>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</si>
  <si>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</si>
  <si>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</si>
  <si>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</si>
  <si>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</si>
  <si>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</si>
  <si>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</si>
  <si>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</si>
  <si>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</si>
  <si>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</si>
  <si>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</si>
  <si>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</si>
  <si>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</si>
  <si>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</si>
  <si>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</si>
  <si>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</si>
  <si>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</si>
  <si>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</si>
  <si>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</si>
  <si>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</si>
  <si>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</si>
  <si>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</si>
  <si>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</si>
  <si>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</si>
  <si>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</si>
  <si>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</si>
  <si>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</si>
  <si>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</si>
  <si>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</si>
  <si>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</si>
  <si>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</si>
  <si>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</si>
  <si>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</si>
  <si>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</si>
  <si>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</si>
  <si>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</si>
  <si>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</si>
  <si>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</si>
  <si>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</si>
  <si>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</si>
  <si>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</si>
  <si>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</si>
  <si>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</si>
  <si>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</si>
  <si>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</si>
  <si>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</si>
  <si>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</si>
  <si>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</si>
  <si>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</si>
  <si>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</si>
  <si>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</si>
  <si>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</si>
  <si>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</si>
  <si>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</si>
  <si>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</si>
  <si>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</si>
  <si>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</si>
  <si>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</si>
  <si>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</si>
  <si>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</si>
  <si>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</si>
  <si>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</si>
  <si>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</si>
  <si>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</si>
  <si>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</si>
  <si>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</si>
  <si>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</si>
  <si>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</si>
  <si>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</si>
  <si>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</si>
  <si>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</si>
  <si>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</si>
  <si>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</si>
  <si>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</si>
  <si>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</si>
  <si>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</si>
  <si>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</si>
  <si>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</si>
  <si>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</si>
  <si>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</si>
  <si>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</si>
  <si>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</si>
  <si>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</si>
  <si>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</si>
  <si>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</si>
  <si>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</si>
  <si>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</si>
  <si>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</si>
  <si>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</si>
  <si>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</si>
  <si>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</si>
  <si>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</si>
  <si>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</si>
  <si>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</si>
  <si>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</si>
  <si>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</si>
  <si>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</si>
  <si>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</si>
  <si>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</si>
  <si>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</si>
  <si>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</si>
  <si>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</si>
  <si>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</si>
  <si>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</si>
  <si>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</si>
  <si>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</si>
  <si>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</si>
  <si>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</si>
  <si>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</si>
  <si>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</si>
  <si>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</si>
  <si>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</si>
  <si>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</si>
  <si>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</si>
  <si>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</si>
  <si>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</si>
  <si>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</si>
  <si>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</si>
  <si>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</si>
  <si>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</si>
  <si>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</si>
  <si>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</si>
  <si>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</si>
  <si>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</si>
  <si>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</si>
  <si>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</si>
  <si>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</si>
  <si>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</si>
  <si>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</si>
  <si>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</si>
  <si>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</si>
  <si>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</si>
  <si>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</si>
  <si>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</si>
  <si>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</si>
  <si>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</si>
  <si>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</si>
  <si>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</si>
  <si>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</si>
  <si>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</si>
  <si>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</si>
  <si>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</si>
  <si>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</si>
  <si>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</si>
  <si>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</si>
  <si>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</si>
  <si>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</si>
  <si>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</si>
  <si>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</si>
  <si>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</si>
  <si>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</si>
  <si>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</si>
  <si>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</si>
  <si>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</si>
  <si>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</si>
  <si>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</si>
  <si>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</si>
  <si>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</si>
  <si>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</si>
  <si>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</si>
  <si>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</si>
  <si>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</si>
  <si>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</si>
  <si>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</si>
  <si>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Инвестиционная программа    </t>
    </r>
    <r>
      <rPr>
        <u/>
        <sz val="14"/>
        <rFont val="Times New Roman"/>
        <family val="1"/>
        <charset val="204"/>
      </rPr>
      <t>ПАО "МРСК Северо-Запада"</t>
    </r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</si>
  <si>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</si>
  <si>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</si>
  <si>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2013 год</t>
  </si>
  <si>
    <t>6</t>
  </si>
  <si>
    <t>8</t>
  </si>
  <si>
    <t>10</t>
  </si>
  <si>
    <t>Субъект Российской Федерации:</t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</si>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</sst>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93">
    <xf numFmtId="0" fontId="0" fillId="0" borderId="0" xfId="0"/>
    <xf numFmtId="0" fontId="1" fillId="24" borderId="0" xfId="43" applyFont="1" applyFill="1" applyAlignment="1">
      <alignment horizontal="center" vertical="center"/>
    </xf>
    <xf numFmtId="49" fontId="25" fillId="24" borderId="0" xfId="43" applyNumberFormat="1" applyFont="1" applyFill="1" applyAlignment="1">
      <alignment horizontal="center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0" fontId="25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1" fillId="24" borderId="0" xfId="43" applyFont="1" applyFill="1" applyAlignment="1">
      <alignment vertical="center"/>
    </xf>
    <xf numFmtId="0" fontId="2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1"/>
    </xf>
    <xf numFmtId="0" fontId="1" fillId="24" borderId="10" xfId="43" applyFont="1" applyFill="1" applyBorder="1" applyAlignment="1">
      <alignment horizontal="left" vertical="center" wrapText="1" indent="1"/>
    </xf>
    <xf numFmtId="0" fontId="1" fillId="24" borderId="10" xfId="43" applyFont="1" applyFill="1" applyBorder="1" applyAlignment="1">
      <alignment horizontal="left" vertical="center" indent="3"/>
    </xf>
    <xf numFmtId="0" fontId="1" fillId="24" borderId="10" xfId="43" applyFont="1" applyFill="1" applyBorder="1" applyAlignment="1">
      <alignment horizontal="left" vertical="center" wrapText="1" indent="3"/>
    </xf>
    <xf numFmtId="0" fontId="1" fillId="24" borderId="10" xfId="43" applyFont="1" applyFill="1" applyBorder="1" applyAlignment="1">
      <alignment horizontal="left" vertical="center" wrapText="1" indent="5"/>
    </xf>
    <xf numFmtId="0" fontId="1" fillId="24" borderId="10" xfId="0" applyFont="1" applyFill="1" applyBorder="1" applyAlignment="1">
      <alignment horizontal="left" vertical="center" wrapText="1" indent="7"/>
    </xf>
    <xf numFmtId="0" fontId="1" fillId="24" borderId="10" xfId="0" applyFont="1" applyFill="1" applyBorder="1" applyAlignment="1">
      <alignment horizontal="left" vertical="center" wrapText="1" indent="1"/>
    </xf>
    <xf numFmtId="0" fontId="2" fillId="24" borderId="10" xfId="0" applyFont="1" applyFill="1" applyBorder="1" applyAlignment="1">
      <alignment vertical="center" wrapText="1"/>
    </xf>
    <xf numFmtId="0" fontId="26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5"/>
    </xf>
    <xf numFmtId="0" fontId="2" fillId="24" borderId="0" xfId="43" applyFont="1" applyFill="1"/>
    <xf numFmtId="0" fontId="1" fillId="24" borderId="10" xfId="43" applyFont="1" applyFill="1" applyBorder="1" applyAlignment="1">
      <alignment horizontal="left" vertical="center" indent="7"/>
    </xf>
    <xf numFmtId="49" fontId="24" fillId="24" borderId="12" xfId="43" applyNumberFormat="1" applyFont="1" applyFill="1" applyBorder="1" applyAlignment="1">
      <alignment horizontal="left" vertical="center"/>
    </xf>
    <xf numFmtId="0" fontId="36" fillId="24" borderId="0" xfId="43" applyFont="1" applyFill="1" applyAlignment="1">
      <alignment horizontal="center" vertical="center" wrapText="1"/>
    </xf>
    <xf numFmtId="0" fontId="36" fillId="24" borderId="0" xfId="43" applyFont="1" applyFill="1" applyAlignment="1">
      <alignment vertical="center"/>
    </xf>
    <xf numFmtId="3" fontId="36" fillId="24" borderId="0" xfId="43" applyNumberFormat="1" applyFont="1" applyFill="1" applyAlignment="1">
      <alignment horizontal="center" vertical="center" wrapText="1"/>
    </xf>
    <xf numFmtId="49" fontId="2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0" fontId="1" fillId="24" borderId="10" xfId="43" applyFont="1" applyFill="1" applyBorder="1" applyAlignment="1">
      <alignment vertical="center" wrapText="1"/>
    </xf>
    <xf numFmtId="3" fontId="26" fillId="24" borderId="10" xfId="43" applyNumberFormat="1" applyFont="1" applyFill="1" applyBorder="1" applyAlignment="1">
      <alignment horizontal="center" vertical="center" wrapText="1"/>
    </xf>
    <xf numFmtId="3" fontId="26" fillId="24" borderId="10" xfId="43" applyNumberFormat="1" applyFont="1" applyFill="1" applyBorder="1" applyAlignment="1">
      <alignment horizontal="center" vertical="center"/>
    </xf>
    <xf numFmtId="49" fontId="1" fillId="24" borderId="10" xfId="43" applyNumberFormat="1" applyFont="1" applyFill="1" applyBorder="1" applyAlignment="1">
      <alignment horizontal="center" vertical="center"/>
    </xf>
    <xf numFmtId="3" fontId="26" fillId="24" borderId="0" xfId="43" applyNumberFormat="1" applyFont="1" applyFill="1" applyAlignment="1">
      <alignment vertical="center"/>
    </xf>
    <xf numFmtId="49" fontId="2" fillId="24" borderId="10" xfId="43" applyNumberFormat="1" applyFont="1" applyFill="1" applyBorder="1" applyAlignment="1">
      <alignment vertical="center"/>
    </xf>
    <xf numFmtId="0" fontId="43" fillId="24" borderId="0" xfId="43" applyFont="1" applyFill="1"/>
    <xf numFmtId="0" fontId="39" fillId="24" borderId="0" xfId="43" applyFont="1" applyFill="1"/>
    <xf numFmtId="0" fontId="32" fillId="24" borderId="0" xfId="43" applyFont="1" applyFill="1"/>
    <xf numFmtId="0" fontId="2" fillId="24" borderId="10" xfId="0" applyFont="1" applyFill="1" applyBorder="1" applyAlignment="1">
      <alignment vertical="center"/>
    </xf>
    <xf numFmtId="0" fontId="26" fillId="24" borderId="10" xfId="0" applyFont="1" applyFill="1" applyBorder="1" applyAlignment="1">
      <alignment horizontal="left" vertical="center" wrapText="1" indent="1"/>
    </xf>
    <xf numFmtId="0" fontId="43" fillId="24" borderId="11" xfId="43" applyFont="1" applyFill="1" applyBorder="1" applyAlignment="1">
      <alignment vertical="center" wrapText="1"/>
    </xf>
    <xf numFmtId="0" fontId="43" fillId="24" borderId="0" xfId="43" applyFont="1" applyFill="1" applyBorder="1" applyAlignment="1">
      <alignment vertical="center"/>
    </xf>
    <xf numFmtId="169" fontId="43" fillId="24" borderId="0" xfId="43" applyNumberFormat="1" applyFont="1" applyFill="1" applyBorder="1" applyAlignment="1">
      <alignment vertical="center" wrapText="1"/>
    </xf>
    <xf numFmtId="169" fontId="43" fillId="24" borderId="0" xfId="43" applyNumberFormat="1" applyFont="1" applyFill="1" applyBorder="1" applyAlignment="1">
      <alignment horizontal="center" vertical="center" wrapText="1"/>
    </xf>
    <xf numFmtId="169" fontId="31" fillId="24" borderId="10" xfId="43" applyNumberFormat="1" applyFont="1" applyFill="1" applyBorder="1" applyAlignment="1">
      <alignment vertical="center" wrapText="1"/>
    </xf>
    <xf numFmtId="169" fontId="31" fillId="24" borderId="10" xfId="43" applyNumberFormat="1" applyFont="1" applyFill="1" applyBorder="1" applyAlignment="1">
      <alignment horizontal="center" vertical="center" wrapText="1"/>
    </xf>
    <xf numFmtId="169" fontId="32" fillId="24" borderId="10" xfId="43" applyNumberFormat="1" applyFont="1" applyFill="1" applyBorder="1" applyAlignment="1">
      <alignment horizontal="center" vertical="center" wrapText="1"/>
    </xf>
    <xf numFmtId="168" fontId="1" fillId="24" borderId="10" xfId="0" applyNumberFormat="1" applyFont="1" applyFill="1" applyBorder="1" applyAlignment="1">
      <alignment horizontal="center" vertical="center"/>
    </xf>
    <xf numFmtId="168" fontId="1" fillId="24" borderId="10" xfId="43" applyNumberFormat="1" applyFont="1" applyFill="1" applyBorder="1" applyAlignment="1">
      <alignment horizontal="left" vertical="center" indent="3"/>
    </xf>
    <xf numFmtId="168" fontId="1" fillId="24" borderId="0" xfId="43" applyNumberFormat="1" applyFont="1" applyFill="1" applyAlignment="1">
      <alignment vertical="center"/>
    </xf>
    <xf numFmtId="10" fontId="1" fillId="24" borderId="10" xfId="0" applyNumberFormat="1" applyFont="1" applyFill="1" applyBorder="1" applyAlignment="1">
      <alignment horizontal="center" vertical="center"/>
    </xf>
    <xf numFmtId="10" fontId="1" fillId="24" borderId="0" xfId="43" applyNumberFormat="1" applyFont="1" applyFill="1" applyAlignment="1">
      <alignment vertical="center"/>
    </xf>
    <xf numFmtId="10" fontId="1" fillId="24" borderId="10" xfId="43" applyNumberFormat="1" applyFont="1" applyFill="1" applyBorder="1" applyAlignment="1">
      <alignment horizontal="left" vertical="center" wrapText="1" indent="3"/>
    </xf>
    <xf numFmtId="10" fontId="1" fillId="24" borderId="10" xfId="43" applyNumberFormat="1" applyFont="1" applyFill="1" applyBorder="1" applyAlignment="1">
      <alignment horizontal="left" vertical="center" indent="3"/>
    </xf>
    <xf numFmtId="168" fontId="1" fillId="24" borderId="10" xfId="0" applyNumberFormat="1" applyFont="1" applyFill="1" applyBorder="1" applyAlignment="1">
      <alignment horizontal="left" vertical="center" wrapText="1" indent="1"/>
    </xf>
    <xf numFmtId="0" fontId="32" fillId="24" borderId="10" xfId="43" applyFont="1" applyFill="1" applyBorder="1" applyAlignment="1">
      <alignment horizontal="center" vertical="center" wrapText="1"/>
    </xf>
    <xf numFmtId="49" fontId="31" fillId="24" borderId="0" xfId="43" applyNumberFormat="1" applyFont="1" applyFill="1" applyAlignment="1">
      <alignment horizontal="center" vertical="center" wrapText="1"/>
    </xf>
    <xf numFmtId="49" fontId="31" fillId="24" borderId="0" xfId="43" applyNumberFormat="1" applyFont="1" applyFill="1"/>
    <xf numFmtId="49" fontId="42" fillId="24" borderId="10" xfId="43" applyNumberFormat="1" applyFont="1" applyFill="1" applyBorder="1" applyAlignment="1">
      <alignment horizontal="center" vertical="center" wrapText="1"/>
    </xf>
    <xf numFmtId="49" fontId="39" fillId="24" borderId="10" xfId="43" applyNumberFormat="1" applyFont="1" applyFill="1" applyBorder="1" applyAlignment="1">
      <alignment horizontal="center" vertical="center"/>
    </xf>
    <xf numFmtId="49" fontId="31" fillId="24" borderId="10" xfId="43" applyNumberFormat="1" applyFont="1" applyFill="1" applyBorder="1" applyAlignment="1">
      <alignment horizontal="center" vertical="center"/>
    </xf>
    <xf numFmtId="49" fontId="42" fillId="24" borderId="10" xfId="43" applyNumberFormat="1" applyFont="1" applyFill="1" applyBorder="1" applyAlignment="1">
      <alignment horizontal="center" vertical="center"/>
    </xf>
    <xf numFmtId="49" fontId="43" fillId="24" borderId="0" xfId="43" applyNumberFormat="1" applyFont="1" applyFill="1" applyBorder="1" applyAlignment="1">
      <alignment vertical="center" wrapText="1"/>
    </xf>
    <xf numFmtId="49" fontId="31" fillId="24" borderId="10" xfId="43" applyNumberFormat="1" applyFont="1" applyFill="1" applyBorder="1" applyAlignment="1">
      <alignment vertical="center" wrapText="1"/>
    </xf>
    <xf numFmtId="167" fontId="31" fillId="24" borderId="10" xfId="43" applyNumberFormat="1" applyFont="1" applyFill="1" applyBorder="1" applyAlignment="1">
      <alignment horizontal="center" vertical="center"/>
    </xf>
    <xf numFmtId="170" fontId="31" fillId="24" borderId="10" xfId="43" applyNumberFormat="1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vertical="center"/>
    </xf>
    <xf numFmtId="3" fontId="25" fillId="24" borderId="0" xfId="43" applyNumberFormat="1" applyFont="1" applyFill="1" applyAlignment="1">
      <alignment horizontal="center" vertical="center" wrapText="1"/>
    </xf>
    <xf numFmtId="167" fontId="25" fillId="24" borderId="0" xfId="43" applyNumberFormat="1" applyFont="1" applyFill="1" applyAlignment="1">
      <alignment horizontal="center" vertical="center" wrapText="1"/>
    </xf>
    <xf numFmtId="0" fontId="41" fillId="24" borderId="1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169" fontId="39" fillId="24" borderId="10" xfId="43" applyNumberFormat="1" applyFont="1" applyFill="1" applyBorder="1" applyAlignment="1">
      <alignment horizontal="center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5" fillId="24" borderId="0" xfId="43" applyNumberFormat="1" applyFont="1" applyFill="1" applyAlignment="1">
      <alignment horizontal="left" vertical="top" wrapText="1"/>
    </xf>
    <xf numFmtId="169" fontId="39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left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center" vertical="center" wrapText="1"/>
    </xf>
    <xf numFmtId="49" fontId="32" fillId="24" borderId="10" xfId="43" applyNumberFormat="1" applyFont="1" applyFill="1" applyBorder="1" applyAlignment="1">
      <alignment horizontal="center" vertical="center" wrapText="1"/>
    </xf>
    <xf numFmtId="0" fontId="39" fillId="24" borderId="10" xfId="43" applyFont="1" applyFill="1" applyBorder="1" applyAlignment="1">
      <alignment horizontal="center" vertical="center" wrapText="1"/>
    </xf>
    <xf numFmtId="49" fontId="2" fillId="24" borderId="10" xfId="43" applyNumberFormat="1" applyFont="1" applyFill="1" applyBorder="1" applyAlignment="1">
      <alignment horizontal="center" vertical="center"/>
    </xf>
    <xf numFmtId="0" fontId="41" fillId="24" borderId="10" xfId="43" applyFont="1" applyFill="1" applyBorder="1" applyAlignment="1">
      <alignment horizontal="center" vertical="center" wrapText="1"/>
    </xf>
    <xf numFmtId="0" fontId="40" fillId="24" borderId="10" xfId="43" applyFont="1" applyFill="1" applyBorder="1" applyAlignment="1">
      <alignment horizontal="center" vertical="center" wrapText="1"/>
    </xf>
    <xf numFmtId="49" fontId="40" fillId="24" borderId="10" xfId="43" applyNumberFormat="1" applyFont="1" applyFill="1" applyBorder="1" applyAlignment="1">
      <alignment horizontal="center" vertical="center" wrapText="1"/>
    </xf>
    <xf numFmtId="0" fontId="43" fillId="24" borderId="0" xfId="43" applyFont="1" applyFill="1" applyAlignment="1">
      <alignment horizontal="center" vertical="center" wrapText="1"/>
    </xf>
    <xf numFmtId="0" fontId="30" fillId="24" borderId="0" xfId="43" applyFont="1" applyFill="1" applyAlignment="1">
      <alignment horizontal="center" vertical="center" wrapText="1"/>
    </xf>
    <xf numFmtId="0" fontId="30" fillId="24" borderId="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colors>
    <mruColors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B467"/>
  <sheetViews>
    <sheetView tabSelected="1" zoomScale="90" zoomScaleNormal="90" zoomScaleSheetLayoutView="100" workbookViewId="0">
      <selection activeCell="E14" sqref="E14"/>
    </sheetView>
  </sheetViews>
  <sheetFormatPr defaultColWidth="10.28515625" defaultRowHeight="15.75" x14ac:dyDescent="0.25"/>
  <cols>
    <col min="1" max="1" width="11.5703125" style="2" customWidth="1"/>
    <col min="2" max="2" width="85.28515625" style="3" customWidth="1"/>
    <col min="3" max="3" width="12.28515625" style="58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10" customWidth="1"/>
    <col min="10" max="10" width="13.42578125" style="6" customWidth="1"/>
    <col min="11" max="11" width="13.42578125" style="10" customWidth="1"/>
    <col min="12" max="12" width="13.42578125" style="6" customWidth="1"/>
    <col min="13" max="13" width="13.42578125" style="10" customWidth="1"/>
    <col min="14" max="14" width="13.42578125" style="6" customWidth="1"/>
    <col min="15" max="15" width="13.42578125" style="10" customWidth="1"/>
    <col min="16" max="16" width="13.42578125" style="6" customWidth="1"/>
    <col min="17" max="17" width="13.42578125" style="10" customWidth="1"/>
    <col min="18" max="18" width="13.42578125" style="6" customWidth="1"/>
    <col min="19" max="19" width="13.42578125" style="10" customWidth="1"/>
    <col min="20" max="20" width="13.42578125" style="6" customWidth="1"/>
    <col min="21" max="21" width="13.42578125" style="10" customWidth="1"/>
    <col min="22" max="22" width="13.42578125" style="6" customWidth="1"/>
    <col min="23" max="23" width="13.42578125" style="10" customWidth="1"/>
    <col min="24" max="24" width="13.42578125" style="6" customWidth="1"/>
    <col min="25" max="25" width="13.42578125" style="10" customWidth="1"/>
    <col min="26" max="26" width="13.42578125" style="6" customWidth="1"/>
    <col min="27" max="28" width="13.42578125" style="1" customWidth="1"/>
    <col min="29" max="16384" width="10.28515625" style="6"/>
  </cols>
  <sheetData>
    <row r="1" spans="1:28" ht="15.75" customHeight="1" x14ac:dyDescent="0.25">
      <c r="Z1" s="7" t="s">
        <v>88</v>
      </c>
    </row>
    <row r="2" spans="1:28" ht="15.75" customHeight="1" x14ac:dyDescent="0.25">
      <c r="Z2" s="7" t="s">
        <v>87</v>
      </c>
    </row>
    <row r="3" spans="1:28" ht="15.75" customHeight="1" x14ac:dyDescent="0.25">
      <c r="Z3" s="7" t="s">
        <v>700</v>
      </c>
    </row>
    <row r="4" spans="1:28" ht="18.75" customHeight="1" x14ac:dyDescent="0.25">
      <c r="AB4" s="72"/>
    </row>
    <row r="5" spans="1:28" ht="18.75" customHeight="1" x14ac:dyDescent="0.25">
      <c r="AB5" s="72"/>
    </row>
    <row r="6" spans="1:28" ht="15.75" customHeight="1" x14ac:dyDescent="0.25">
      <c r="A6" s="88" t="s">
        <v>693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</row>
    <row r="7" spans="1:28" ht="15.75" customHeight="1" x14ac:dyDescent="0.25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</row>
    <row r="8" spans="1:28" ht="15.75" customHeight="1" x14ac:dyDescent="0.25"/>
    <row r="9" spans="1:28" ht="21.75" customHeight="1" x14ac:dyDescent="0.25">
      <c r="A9" s="90" t="s">
        <v>701</v>
      </c>
      <c r="B9" s="90"/>
      <c r="G9" s="25"/>
      <c r="I9" s="26"/>
      <c r="K9" s="26"/>
      <c r="M9" s="26"/>
      <c r="O9" s="26"/>
      <c r="Q9" s="26"/>
      <c r="S9" s="26"/>
      <c r="U9" s="26"/>
      <c r="W9" s="26"/>
      <c r="Y9" s="26"/>
    </row>
    <row r="10" spans="1:28" ht="15.75" customHeight="1" x14ac:dyDescent="0.25">
      <c r="B10" s="8" t="s">
        <v>702</v>
      </c>
    </row>
    <row r="11" spans="1:28" ht="18.75" customHeight="1" x14ac:dyDescent="0.25">
      <c r="B11" s="9" t="s">
        <v>708</v>
      </c>
      <c r="G11" s="25"/>
      <c r="I11" s="26"/>
      <c r="K11" s="26"/>
      <c r="M11" s="26"/>
      <c r="O11" s="26"/>
      <c r="Q11" s="26"/>
      <c r="S11" s="26"/>
      <c r="U11" s="26"/>
      <c r="W11" s="26"/>
      <c r="Y11" s="26"/>
    </row>
    <row r="12" spans="1:28" ht="15.75" customHeight="1" x14ac:dyDescent="0.25">
      <c r="A12" s="90" t="s">
        <v>709</v>
      </c>
      <c r="B12" s="90"/>
      <c r="G12" s="27"/>
      <c r="I12" s="27"/>
      <c r="K12" s="27"/>
      <c r="M12" s="27"/>
      <c r="O12" s="27"/>
      <c r="Q12" s="27"/>
      <c r="S12" s="27"/>
      <c r="U12" s="27"/>
      <c r="W12" s="27"/>
      <c r="Y12" s="27"/>
    </row>
    <row r="13" spans="1:28" ht="18.75" customHeight="1" x14ac:dyDescent="0.25">
      <c r="B13" s="9"/>
    </row>
    <row r="14" spans="1:28" ht="101.25" customHeight="1" x14ac:dyDescent="0.25">
      <c r="A14" s="91" t="s">
        <v>710</v>
      </c>
      <c r="B14" s="91"/>
      <c r="G14" s="25"/>
      <c r="I14" s="26"/>
      <c r="K14" s="26"/>
      <c r="M14" s="26"/>
      <c r="O14" s="26"/>
      <c r="Q14" s="26"/>
      <c r="S14" s="26"/>
      <c r="U14" s="26"/>
      <c r="W14" s="26"/>
      <c r="Y14" s="26"/>
    </row>
    <row r="15" spans="1:28" ht="15.75" customHeight="1" x14ac:dyDescent="0.25">
      <c r="A15" s="92" t="s">
        <v>677</v>
      </c>
      <c r="B15" s="92"/>
    </row>
    <row r="16" spans="1:28" ht="15.75" customHeight="1" x14ac:dyDescent="0.25">
      <c r="A16" s="6"/>
      <c r="B16" s="6"/>
      <c r="C16" s="59"/>
      <c r="D16" s="6"/>
      <c r="E16" s="6"/>
      <c r="F16" s="6"/>
      <c r="G16" s="10"/>
    </row>
    <row r="17" spans="1:28" ht="15.75" customHeight="1" x14ac:dyDescent="0.25">
      <c r="A17" s="6"/>
      <c r="B17" s="6"/>
      <c r="C17" s="59"/>
      <c r="D17" s="6"/>
      <c r="E17" s="6"/>
      <c r="F17" s="6"/>
      <c r="G17" s="10"/>
    </row>
    <row r="18" spans="1:28" s="22" customFormat="1" ht="18.75" customHeight="1" x14ac:dyDescent="0.25">
      <c r="A18" s="87" t="s">
        <v>487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</row>
    <row r="19" spans="1:28" s="38" customFormat="1" ht="61.5" customHeight="1" x14ac:dyDescent="0.2">
      <c r="A19" s="86" t="s">
        <v>0</v>
      </c>
      <c r="B19" s="85" t="s">
        <v>1</v>
      </c>
      <c r="C19" s="86" t="s">
        <v>173</v>
      </c>
      <c r="D19" s="71" t="s">
        <v>704</v>
      </c>
      <c r="E19" s="71" t="s">
        <v>680</v>
      </c>
      <c r="F19" s="71" t="s">
        <v>679</v>
      </c>
      <c r="G19" s="84" t="s">
        <v>681</v>
      </c>
      <c r="H19" s="84"/>
      <c r="I19" s="82" t="s">
        <v>682</v>
      </c>
      <c r="J19" s="82"/>
      <c r="K19" s="84" t="s">
        <v>683</v>
      </c>
      <c r="L19" s="84"/>
      <c r="M19" s="82" t="s">
        <v>684</v>
      </c>
      <c r="N19" s="82"/>
      <c r="O19" s="84" t="s">
        <v>685</v>
      </c>
      <c r="P19" s="84"/>
      <c r="Q19" s="82" t="s">
        <v>686</v>
      </c>
      <c r="R19" s="82"/>
      <c r="S19" s="82" t="s">
        <v>687</v>
      </c>
      <c r="T19" s="82"/>
      <c r="U19" s="82" t="s">
        <v>688</v>
      </c>
      <c r="V19" s="82"/>
      <c r="W19" s="82" t="s">
        <v>689</v>
      </c>
      <c r="X19" s="82"/>
      <c r="Y19" s="82" t="s">
        <v>690</v>
      </c>
      <c r="Z19" s="82"/>
      <c r="AA19" s="82" t="s">
        <v>89</v>
      </c>
      <c r="AB19" s="82"/>
    </row>
    <row r="20" spans="1:28" s="39" customFormat="1" ht="59.25" customHeight="1" x14ac:dyDescent="0.2">
      <c r="A20" s="86"/>
      <c r="B20" s="85"/>
      <c r="C20" s="86"/>
      <c r="D20" s="57" t="s">
        <v>68</v>
      </c>
      <c r="E20" s="57" t="s">
        <v>68</v>
      </c>
      <c r="F20" s="57" t="s">
        <v>68</v>
      </c>
      <c r="G20" s="57" t="s">
        <v>678</v>
      </c>
      <c r="H20" s="57" t="s">
        <v>68</v>
      </c>
      <c r="I20" s="57" t="s">
        <v>678</v>
      </c>
      <c r="J20" s="57" t="s">
        <v>68</v>
      </c>
      <c r="K20" s="57" t="s">
        <v>678</v>
      </c>
      <c r="L20" s="57" t="s">
        <v>68</v>
      </c>
      <c r="M20" s="57" t="s">
        <v>678</v>
      </c>
      <c r="N20" s="57" t="s">
        <v>174</v>
      </c>
      <c r="O20" s="57" t="s">
        <v>678</v>
      </c>
      <c r="P20" s="57" t="s">
        <v>174</v>
      </c>
      <c r="Q20" s="57" t="s">
        <v>678</v>
      </c>
      <c r="R20" s="57" t="s">
        <v>174</v>
      </c>
      <c r="S20" s="57" t="s">
        <v>678</v>
      </c>
      <c r="T20" s="57" t="s">
        <v>174</v>
      </c>
      <c r="U20" s="57" t="s">
        <v>678</v>
      </c>
      <c r="V20" s="57" t="s">
        <v>174</v>
      </c>
      <c r="W20" s="57" t="s">
        <v>678</v>
      </c>
      <c r="X20" s="57" t="s">
        <v>174</v>
      </c>
      <c r="Y20" s="57" t="s">
        <v>678</v>
      </c>
      <c r="Z20" s="57" t="s">
        <v>174</v>
      </c>
      <c r="AA20" s="57" t="s">
        <v>678</v>
      </c>
      <c r="AB20" s="57" t="s">
        <v>174</v>
      </c>
    </row>
    <row r="21" spans="1:28" s="35" customFormat="1" x14ac:dyDescent="0.25">
      <c r="A21" s="33">
        <v>1</v>
      </c>
      <c r="B21" s="32">
        <v>2</v>
      </c>
      <c r="C21" s="60">
        <v>3</v>
      </c>
      <c r="D21" s="32">
        <v>4</v>
      </c>
      <c r="E21" s="32">
        <v>5</v>
      </c>
      <c r="F21" s="33" t="s">
        <v>705</v>
      </c>
      <c r="G21" s="32">
        <v>7</v>
      </c>
      <c r="H21" s="33" t="s">
        <v>706</v>
      </c>
      <c r="I21" s="32">
        <v>9</v>
      </c>
      <c r="J21" s="33" t="s">
        <v>707</v>
      </c>
      <c r="K21" s="32">
        <v>11</v>
      </c>
      <c r="L21" s="33">
        <v>12</v>
      </c>
      <c r="M21" s="32">
        <v>13</v>
      </c>
      <c r="N21" s="33">
        <v>14</v>
      </c>
      <c r="O21" s="32">
        <v>15</v>
      </c>
      <c r="P21" s="33">
        <v>16</v>
      </c>
      <c r="Q21" s="32">
        <v>17</v>
      </c>
      <c r="R21" s="33">
        <v>18</v>
      </c>
      <c r="S21" s="32">
        <v>19</v>
      </c>
      <c r="T21" s="33">
        <v>20</v>
      </c>
      <c r="U21" s="32">
        <v>21</v>
      </c>
      <c r="V21" s="33">
        <v>22</v>
      </c>
      <c r="W21" s="32">
        <v>23</v>
      </c>
      <c r="X21" s="33">
        <v>24</v>
      </c>
      <c r="Y21" s="32">
        <v>25</v>
      </c>
      <c r="Z21" s="33">
        <v>26</v>
      </c>
      <c r="AA21" s="32">
        <v>27</v>
      </c>
      <c r="AB21" s="33">
        <v>28</v>
      </c>
    </row>
    <row r="22" spans="1:28" s="11" customFormat="1" x14ac:dyDescent="0.25">
      <c r="A22" s="83" t="s">
        <v>101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</row>
    <row r="23" spans="1:28" s="11" customFormat="1" x14ac:dyDescent="0.25">
      <c r="A23" s="28" t="s">
        <v>8</v>
      </c>
      <c r="B23" s="19" t="s">
        <v>594</v>
      </c>
      <c r="C23" s="61" t="s">
        <v>319</v>
      </c>
      <c r="D23" s="66">
        <f t="shared" ref="D23:L23" si="0">D29+D31+D32+D37</f>
        <v>42680.896617418555</v>
      </c>
      <c r="E23" s="66">
        <f t="shared" si="0"/>
        <v>44261.639734357341</v>
      </c>
      <c r="F23" s="66">
        <f t="shared" si="0"/>
        <v>39622.648750295739</v>
      </c>
      <c r="G23" s="66">
        <f t="shared" si="0"/>
        <v>41644.765467301899</v>
      </c>
      <c r="H23" s="66">
        <f t="shared" si="0"/>
        <v>42432.512993812546</v>
      </c>
      <c r="I23" s="66">
        <f t="shared" si="0"/>
        <v>43923.939495737228</v>
      </c>
      <c r="J23" s="66">
        <f t="shared" si="0"/>
        <v>44307.448406021998</v>
      </c>
      <c r="K23" s="66">
        <f t="shared" si="0"/>
        <v>56578.616569409096</v>
      </c>
      <c r="L23" s="66">
        <f t="shared" si="0"/>
        <v>61123.12010072339</v>
      </c>
      <c r="M23" s="66">
        <f>M29+M31+M32+M37</f>
        <v>48245.405452854611</v>
      </c>
      <c r="N23" s="66">
        <f t="shared" ref="N23" si="1">N29+N31+N32+N37</f>
        <v>45455.140357190554</v>
      </c>
      <c r="O23" s="66">
        <f>O29+O31+O32+O37</f>
        <v>46723.627113973082</v>
      </c>
      <c r="P23" s="66">
        <f t="shared" ref="P23" si="2">P29+P31+P32+P37</f>
        <v>46066.904861399686</v>
      </c>
      <c r="Q23" s="66">
        <f>Q29+Q31+Q32+Q37</f>
        <v>48032.553538961132</v>
      </c>
      <c r="R23" s="66">
        <f t="shared" ref="R23" si="3">R29+R31+R32+R37</f>
        <v>48404.666646519734</v>
      </c>
      <c r="S23" s="66">
        <f>S29+S31+S32+S37</f>
        <v>49428.28852921533</v>
      </c>
      <c r="T23" s="66">
        <f t="shared" ref="T23" si="4">T29+T31+T32+T37</f>
        <v>49230.208986569538</v>
      </c>
      <c r="U23" s="66">
        <f>U29+U31+U32+U37</f>
        <v>50911.137185091779</v>
      </c>
      <c r="V23" s="66">
        <f t="shared" ref="V23" si="5">V29+V31+V32+V37</f>
        <v>51163.236857865028</v>
      </c>
      <c r="W23" s="66">
        <f>W29+W31+W32+W37</f>
        <v>52438.471300644524</v>
      </c>
      <c r="X23" s="66">
        <f t="shared" ref="X23:Z23" si="6">X29+X31+X32+X37</f>
        <v>52705.987292293081</v>
      </c>
      <c r="Y23" s="66">
        <f>Y29+Y31+Y32+Y37</f>
        <v>54011.625439663869</v>
      </c>
      <c r="Z23" s="66">
        <f t="shared" si="6"/>
        <v>54295.334372901663</v>
      </c>
      <c r="AA23" s="66">
        <f>H23+J23+K23+M23+O23+Q23+S23+U23+W23+Y23</f>
        <v>493109.68652964797</v>
      </c>
      <c r="AB23" s="66">
        <f>H23+J23+L23+N23+P23+R23+T23+V23+X23+Z23</f>
        <v>495184.56087529723</v>
      </c>
    </row>
    <row r="24" spans="1:28" s="10" customFormat="1" ht="15.75" customHeight="1" x14ac:dyDescent="0.25">
      <c r="A24" s="29" t="s">
        <v>9</v>
      </c>
      <c r="B24" s="12" t="s">
        <v>595</v>
      </c>
      <c r="C24" s="62" t="s">
        <v>319</v>
      </c>
      <c r="D24" s="66" t="s">
        <v>84</v>
      </c>
      <c r="E24" s="66" t="s">
        <v>84</v>
      </c>
      <c r="F24" s="66" t="s">
        <v>84</v>
      </c>
      <c r="G24" s="66" t="s">
        <v>84</v>
      </c>
      <c r="H24" s="66" t="s">
        <v>84</v>
      </c>
      <c r="I24" s="66" t="s">
        <v>84</v>
      </c>
      <c r="J24" s="66" t="s">
        <v>84</v>
      </c>
      <c r="K24" s="66" t="s">
        <v>84</v>
      </c>
      <c r="L24" s="66" t="s">
        <v>84</v>
      </c>
      <c r="M24" s="66" t="s">
        <v>84</v>
      </c>
      <c r="N24" s="66" t="s">
        <v>84</v>
      </c>
      <c r="O24" s="66" t="s">
        <v>84</v>
      </c>
      <c r="P24" s="66" t="s">
        <v>84</v>
      </c>
      <c r="Q24" s="66" t="s">
        <v>84</v>
      </c>
      <c r="R24" s="66" t="s">
        <v>84</v>
      </c>
      <c r="S24" s="66" t="s">
        <v>84</v>
      </c>
      <c r="T24" s="66" t="s">
        <v>84</v>
      </c>
      <c r="U24" s="66" t="s">
        <v>84</v>
      </c>
      <c r="V24" s="66" t="s">
        <v>84</v>
      </c>
      <c r="W24" s="66" t="s">
        <v>84</v>
      </c>
      <c r="X24" s="66" t="s">
        <v>84</v>
      </c>
      <c r="Y24" s="66" t="s">
        <v>84</v>
      </c>
      <c r="Z24" s="66" t="s">
        <v>84</v>
      </c>
      <c r="AA24" s="66" t="s">
        <v>84</v>
      </c>
      <c r="AB24" s="66" t="s">
        <v>84</v>
      </c>
    </row>
    <row r="25" spans="1:28" s="10" customFormat="1" ht="31.5" customHeight="1" x14ac:dyDescent="0.25">
      <c r="A25" s="29" t="s">
        <v>70</v>
      </c>
      <c r="B25" s="13" t="s">
        <v>472</v>
      </c>
      <c r="C25" s="62" t="s">
        <v>319</v>
      </c>
      <c r="D25" s="66" t="s">
        <v>84</v>
      </c>
      <c r="E25" s="66" t="s">
        <v>84</v>
      </c>
      <c r="F25" s="66" t="s">
        <v>84</v>
      </c>
      <c r="G25" s="66" t="s">
        <v>84</v>
      </c>
      <c r="H25" s="66" t="s">
        <v>84</v>
      </c>
      <c r="I25" s="66" t="s">
        <v>84</v>
      </c>
      <c r="J25" s="66" t="s">
        <v>84</v>
      </c>
      <c r="K25" s="66" t="s">
        <v>84</v>
      </c>
      <c r="L25" s="66" t="s">
        <v>84</v>
      </c>
      <c r="M25" s="66" t="s">
        <v>84</v>
      </c>
      <c r="N25" s="66" t="s">
        <v>84</v>
      </c>
      <c r="O25" s="66" t="s">
        <v>84</v>
      </c>
      <c r="P25" s="66" t="s">
        <v>84</v>
      </c>
      <c r="Q25" s="66" t="s">
        <v>84</v>
      </c>
      <c r="R25" s="66" t="s">
        <v>84</v>
      </c>
      <c r="S25" s="66" t="s">
        <v>84</v>
      </c>
      <c r="T25" s="66" t="s">
        <v>84</v>
      </c>
      <c r="U25" s="66" t="s">
        <v>84</v>
      </c>
      <c r="V25" s="66" t="s">
        <v>84</v>
      </c>
      <c r="W25" s="66" t="s">
        <v>84</v>
      </c>
      <c r="X25" s="66" t="s">
        <v>84</v>
      </c>
      <c r="Y25" s="66" t="s">
        <v>84</v>
      </c>
      <c r="Z25" s="66" t="s">
        <v>84</v>
      </c>
      <c r="AA25" s="66" t="s">
        <v>84</v>
      </c>
      <c r="AB25" s="66" t="s">
        <v>84</v>
      </c>
    </row>
    <row r="26" spans="1:28" s="10" customFormat="1" ht="31.5" customHeight="1" x14ac:dyDescent="0.25">
      <c r="A26" s="29" t="s">
        <v>71</v>
      </c>
      <c r="B26" s="13" t="s">
        <v>473</v>
      </c>
      <c r="C26" s="62" t="s">
        <v>319</v>
      </c>
      <c r="D26" s="66" t="s">
        <v>84</v>
      </c>
      <c r="E26" s="66" t="s">
        <v>84</v>
      </c>
      <c r="F26" s="66" t="s">
        <v>84</v>
      </c>
      <c r="G26" s="66" t="s">
        <v>84</v>
      </c>
      <c r="H26" s="66" t="s">
        <v>84</v>
      </c>
      <c r="I26" s="66" t="s">
        <v>84</v>
      </c>
      <c r="J26" s="66" t="s">
        <v>84</v>
      </c>
      <c r="K26" s="66" t="s">
        <v>84</v>
      </c>
      <c r="L26" s="66" t="s">
        <v>84</v>
      </c>
      <c r="M26" s="66" t="s">
        <v>84</v>
      </c>
      <c r="N26" s="66" t="s">
        <v>84</v>
      </c>
      <c r="O26" s="66" t="s">
        <v>84</v>
      </c>
      <c r="P26" s="66" t="s">
        <v>84</v>
      </c>
      <c r="Q26" s="66" t="s">
        <v>84</v>
      </c>
      <c r="R26" s="66" t="s">
        <v>84</v>
      </c>
      <c r="S26" s="66" t="s">
        <v>84</v>
      </c>
      <c r="T26" s="66" t="s">
        <v>84</v>
      </c>
      <c r="U26" s="66" t="s">
        <v>84</v>
      </c>
      <c r="V26" s="66" t="s">
        <v>84</v>
      </c>
      <c r="W26" s="66" t="s">
        <v>84</v>
      </c>
      <c r="X26" s="66" t="s">
        <v>84</v>
      </c>
      <c r="Y26" s="66" t="s">
        <v>84</v>
      </c>
      <c r="Z26" s="66" t="s">
        <v>84</v>
      </c>
      <c r="AA26" s="66" t="s">
        <v>84</v>
      </c>
      <c r="AB26" s="66" t="s">
        <v>84</v>
      </c>
    </row>
    <row r="27" spans="1:28" s="10" customFormat="1" ht="31.5" customHeight="1" x14ac:dyDescent="0.25">
      <c r="A27" s="29" t="s">
        <v>72</v>
      </c>
      <c r="B27" s="13" t="s">
        <v>458</v>
      </c>
      <c r="C27" s="62" t="s">
        <v>319</v>
      </c>
      <c r="D27" s="66" t="s">
        <v>84</v>
      </c>
      <c r="E27" s="66" t="s">
        <v>84</v>
      </c>
      <c r="F27" s="66" t="s">
        <v>84</v>
      </c>
      <c r="G27" s="66" t="s">
        <v>84</v>
      </c>
      <c r="H27" s="66" t="s">
        <v>84</v>
      </c>
      <c r="I27" s="66" t="s">
        <v>84</v>
      </c>
      <c r="J27" s="66" t="s">
        <v>84</v>
      </c>
      <c r="K27" s="66" t="s">
        <v>84</v>
      </c>
      <c r="L27" s="66" t="s">
        <v>84</v>
      </c>
      <c r="M27" s="66" t="s">
        <v>84</v>
      </c>
      <c r="N27" s="66" t="s">
        <v>84</v>
      </c>
      <c r="O27" s="66" t="s">
        <v>84</v>
      </c>
      <c r="P27" s="66" t="s">
        <v>84</v>
      </c>
      <c r="Q27" s="66" t="s">
        <v>84</v>
      </c>
      <c r="R27" s="66" t="s">
        <v>84</v>
      </c>
      <c r="S27" s="66" t="s">
        <v>84</v>
      </c>
      <c r="T27" s="66" t="s">
        <v>84</v>
      </c>
      <c r="U27" s="66" t="s">
        <v>84</v>
      </c>
      <c r="V27" s="66" t="s">
        <v>84</v>
      </c>
      <c r="W27" s="66" t="s">
        <v>84</v>
      </c>
      <c r="X27" s="66" t="s">
        <v>84</v>
      </c>
      <c r="Y27" s="66" t="s">
        <v>84</v>
      </c>
      <c r="Z27" s="66" t="s">
        <v>84</v>
      </c>
      <c r="AA27" s="66" t="s">
        <v>84</v>
      </c>
      <c r="AB27" s="66" t="s">
        <v>84</v>
      </c>
    </row>
    <row r="28" spans="1:28" s="10" customFormat="1" ht="15.75" customHeight="1" x14ac:dyDescent="0.25">
      <c r="A28" s="29" t="s">
        <v>10</v>
      </c>
      <c r="B28" s="12" t="s">
        <v>634</v>
      </c>
      <c r="C28" s="62" t="s">
        <v>319</v>
      </c>
      <c r="D28" s="66" t="s">
        <v>84</v>
      </c>
      <c r="E28" s="66" t="s">
        <v>84</v>
      </c>
      <c r="F28" s="66" t="s">
        <v>84</v>
      </c>
      <c r="G28" s="66" t="s">
        <v>84</v>
      </c>
      <c r="H28" s="66" t="s">
        <v>84</v>
      </c>
      <c r="I28" s="66" t="s">
        <v>84</v>
      </c>
      <c r="J28" s="66" t="s">
        <v>84</v>
      </c>
      <c r="K28" s="66" t="s">
        <v>84</v>
      </c>
      <c r="L28" s="66" t="s">
        <v>84</v>
      </c>
      <c r="M28" s="66" t="s">
        <v>84</v>
      </c>
      <c r="N28" s="66" t="s">
        <v>84</v>
      </c>
      <c r="O28" s="66" t="s">
        <v>84</v>
      </c>
      <c r="P28" s="66" t="s">
        <v>84</v>
      </c>
      <c r="Q28" s="66" t="s">
        <v>84</v>
      </c>
      <c r="R28" s="66" t="s">
        <v>84</v>
      </c>
      <c r="S28" s="66" t="s">
        <v>84</v>
      </c>
      <c r="T28" s="66" t="s">
        <v>84</v>
      </c>
      <c r="U28" s="66" t="s">
        <v>84</v>
      </c>
      <c r="V28" s="66" t="s">
        <v>84</v>
      </c>
      <c r="W28" s="66" t="s">
        <v>84</v>
      </c>
      <c r="X28" s="66" t="s">
        <v>84</v>
      </c>
      <c r="Y28" s="66" t="s">
        <v>84</v>
      </c>
      <c r="Z28" s="66" t="s">
        <v>84</v>
      </c>
      <c r="AA28" s="66" t="s">
        <v>84</v>
      </c>
      <c r="AB28" s="66" t="s">
        <v>84</v>
      </c>
    </row>
    <row r="29" spans="1:28" s="10" customFormat="1" x14ac:dyDescent="0.25">
      <c r="A29" s="29" t="s">
        <v>12</v>
      </c>
      <c r="B29" s="12" t="s">
        <v>518</v>
      </c>
      <c r="C29" s="62" t="s">
        <v>319</v>
      </c>
      <c r="D29" s="66">
        <v>31568.913482333348</v>
      </c>
      <c r="E29" s="66">
        <v>31342.612800105097</v>
      </c>
      <c r="F29" s="66">
        <v>36880.983645530003</v>
      </c>
      <c r="G29" s="66">
        <v>39861.608375975855</v>
      </c>
      <c r="H29" s="66">
        <v>40583.177590001425</v>
      </c>
      <c r="I29" s="66">
        <v>41251.296419491322</v>
      </c>
      <c r="J29" s="66">
        <v>42710.491257850001</v>
      </c>
      <c r="K29" s="66">
        <v>43055.808958347443</v>
      </c>
      <c r="L29" s="66">
        <v>40427.261385279999</v>
      </c>
      <c r="M29" s="66">
        <v>44239.555148452186</v>
      </c>
      <c r="N29" s="66">
        <v>42969.239506911428</v>
      </c>
      <c r="O29" s="66">
        <v>45934.655124774457</v>
      </c>
      <c r="P29" s="66">
        <v>44499.528161520167</v>
      </c>
      <c r="Q29" s="66">
        <v>47247.401046827719</v>
      </c>
      <c r="R29" s="66">
        <v>46480.038729908854</v>
      </c>
      <c r="S29" s="66">
        <v>48621.238520492618</v>
      </c>
      <c r="T29" s="66">
        <v>48405.116025584</v>
      </c>
      <c r="U29" s="66">
        <v>50079.875676107389</v>
      </c>
      <c r="V29" s="66">
        <v>50377.903988654507</v>
      </c>
      <c r="W29" s="66">
        <v>51582.271946390611</v>
      </c>
      <c r="X29" s="66">
        <f>V29*1.03</f>
        <v>51889.241108314141</v>
      </c>
      <c r="Y29" s="66">
        <v>53129.74010478233</v>
      </c>
      <c r="Z29" s="66">
        <f>X29*1.03</f>
        <v>53445.918341563563</v>
      </c>
      <c r="AA29" s="66">
        <f>H29+J29+K29+M29+O29+Q29+S29+U29+W29+Y29</f>
        <v>467184.21537402616</v>
      </c>
      <c r="AB29" s="66">
        <f>H29+J29+L29+N29+P29+R29+T29+V29+X29+Z29</f>
        <v>461787.91609558807</v>
      </c>
    </row>
    <row r="30" spans="1:28" s="10" customFormat="1" ht="15.75" customHeight="1" x14ac:dyDescent="0.25">
      <c r="A30" s="29" t="s">
        <v>29</v>
      </c>
      <c r="B30" s="12" t="s">
        <v>635</v>
      </c>
      <c r="C30" s="62" t="s">
        <v>319</v>
      </c>
      <c r="D30" s="66" t="s">
        <v>84</v>
      </c>
      <c r="E30" s="66" t="s">
        <v>84</v>
      </c>
      <c r="F30" s="66" t="s">
        <v>84</v>
      </c>
      <c r="G30" s="66" t="s">
        <v>84</v>
      </c>
      <c r="H30" s="66" t="s">
        <v>84</v>
      </c>
      <c r="I30" s="66" t="s">
        <v>84</v>
      </c>
      <c r="J30" s="66" t="s">
        <v>84</v>
      </c>
      <c r="K30" s="66" t="s">
        <v>84</v>
      </c>
      <c r="L30" s="66" t="s">
        <v>84</v>
      </c>
      <c r="M30" s="66" t="s">
        <v>84</v>
      </c>
      <c r="N30" s="66" t="s">
        <v>84</v>
      </c>
      <c r="O30" s="66" t="s">
        <v>84</v>
      </c>
      <c r="P30" s="66" t="s">
        <v>84</v>
      </c>
      <c r="Q30" s="66" t="s">
        <v>84</v>
      </c>
      <c r="R30" s="66" t="s">
        <v>84</v>
      </c>
      <c r="S30" s="66" t="s">
        <v>84</v>
      </c>
      <c r="T30" s="66" t="s">
        <v>84</v>
      </c>
      <c r="U30" s="66" t="s">
        <v>84</v>
      </c>
      <c r="V30" s="66" t="s">
        <v>84</v>
      </c>
      <c r="W30" s="66" t="s">
        <v>84</v>
      </c>
      <c r="X30" s="66" t="s">
        <v>84</v>
      </c>
      <c r="Y30" s="66" t="s">
        <v>84</v>
      </c>
      <c r="Z30" s="66" t="s">
        <v>84</v>
      </c>
      <c r="AA30" s="66" t="s">
        <v>84</v>
      </c>
      <c r="AB30" s="66" t="s">
        <v>84</v>
      </c>
    </row>
    <row r="31" spans="1:28" s="10" customFormat="1" x14ac:dyDescent="0.25">
      <c r="A31" s="29" t="s">
        <v>64</v>
      </c>
      <c r="B31" s="12" t="s">
        <v>519</v>
      </c>
      <c r="C31" s="62" t="s">
        <v>319</v>
      </c>
      <c r="D31" s="66">
        <v>954.69335411677969</v>
      </c>
      <c r="E31" s="66">
        <v>881.58032320067844</v>
      </c>
      <c r="F31" s="66">
        <v>804.15759654203396</v>
      </c>
      <c r="G31" s="66">
        <v>1023.4438718299999</v>
      </c>
      <c r="H31" s="66">
        <v>1123.1621222830001</v>
      </c>
      <c r="I31" s="66">
        <v>1952.4061515599999</v>
      </c>
      <c r="J31" s="66">
        <v>810.16774273999999</v>
      </c>
      <c r="K31" s="66">
        <v>2286.3096858266103</v>
      </c>
      <c r="L31" s="66">
        <v>2423.275848580558</v>
      </c>
      <c r="M31" s="66">
        <v>3273.5064226713557</v>
      </c>
      <c r="N31" s="66">
        <v>1735.0944527246891</v>
      </c>
      <c r="O31" s="66">
        <v>32.244552893559323</v>
      </c>
      <c r="P31" s="66">
        <v>678.94129635169486</v>
      </c>
      <c r="Q31" s="66">
        <v>7.6303856935593224</v>
      </c>
      <c r="R31" s="66">
        <v>1199.2660565955935</v>
      </c>
      <c r="S31" s="66">
        <v>7.9909667735593217</v>
      </c>
      <c r="T31" s="66">
        <v>79.536670665367197</v>
      </c>
      <c r="U31" s="66">
        <v>8.2306957767661029</v>
      </c>
      <c r="V31" s="66">
        <v>18.166496217683616</v>
      </c>
      <c r="W31" s="66">
        <v>8.4776166500690859</v>
      </c>
      <c r="X31" s="66">
        <f>V31*1.04</f>
        <v>18.893156066390961</v>
      </c>
      <c r="Y31" s="66">
        <v>8.7319451495711586</v>
      </c>
      <c r="Z31" s="66">
        <f>X31*1.04</f>
        <v>19.648882309046602</v>
      </c>
      <c r="AA31" s="66">
        <f>H31+J31+K31+M31+O31+Q31+S31+U31+W31+Y31</f>
        <v>7566.4521364580505</v>
      </c>
      <c r="AB31" s="66">
        <f>H31+J31+L31+N31+P31+R31+T31+V31+X31+Z31</f>
        <v>8106.1527245340249</v>
      </c>
    </row>
    <row r="32" spans="1:28" s="10" customFormat="1" x14ac:dyDescent="0.25">
      <c r="A32" s="29" t="s">
        <v>65</v>
      </c>
      <c r="B32" s="12" t="s">
        <v>520</v>
      </c>
      <c r="C32" s="62" t="s">
        <v>319</v>
      </c>
      <c r="D32" s="66">
        <v>9509.9868276534871</v>
      </c>
      <c r="E32" s="66">
        <v>11016.66599879</v>
      </c>
      <c r="F32" s="66">
        <v>946.02591371406766</v>
      </c>
      <c r="G32" s="66">
        <v>0</v>
      </c>
      <c r="H32" s="66">
        <v>0</v>
      </c>
      <c r="I32" s="66">
        <v>0</v>
      </c>
      <c r="J32" s="66">
        <v>0</v>
      </c>
      <c r="K32" s="66">
        <v>10444.419837779264</v>
      </c>
      <c r="L32" s="66">
        <v>17540.828368319999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f>V32*1.03</f>
        <v>0</v>
      </c>
      <c r="Y32" s="66">
        <v>0</v>
      </c>
      <c r="Z32" s="66">
        <f>X32*1.03</f>
        <v>0</v>
      </c>
      <c r="AA32" s="66">
        <f>H32+J32+K32+M32+O32+Q32+S32+U32+W32+Y32</f>
        <v>10444.419837779264</v>
      </c>
      <c r="AB32" s="66">
        <f>H32+J32+L32+N32+P32+R32+T32+V32+X32+Z32</f>
        <v>17540.828368319999</v>
      </c>
    </row>
    <row r="33" spans="1:28" s="10" customFormat="1" ht="15.75" customHeight="1" x14ac:dyDescent="0.25">
      <c r="A33" s="29" t="s">
        <v>312</v>
      </c>
      <c r="B33" s="12" t="s">
        <v>642</v>
      </c>
      <c r="C33" s="62" t="s">
        <v>319</v>
      </c>
      <c r="D33" s="66" t="s">
        <v>84</v>
      </c>
      <c r="E33" s="66" t="s">
        <v>84</v>
      </c>
      <c r="F33" s="66" t="s">
        <v>84</v>
      </c>
      <c r="G33" s="66" t="s">
        <v>84</v>
      </c>
      <c r="H33" s="66" t="s">
        <v>84</v>
      </c>
      <c r="I33" s="66" t="s">
        <v>84</v>
      </c>
      <c r="J33" s="66" t="s">
        <v>84</v>
      </c>
      <c r="K33" s="66" t="s">
        <v>84</v>
      </c>
      <c r="L33" s="66" t="s">
        <v>84</v>
      </c>
      <c r="M33" s="66" t="s">
        <v>84</v>
      </c>
      <c r="N33" s="66" t="s">
        <v>84</v>
      </c>
      <c r="O33" s="66" t="s">
        <v>84</v>
      </c>
      <c r="P33" s="66" t="s">
        <v>84</v>
      </c>
      <c r="Q33" s="66" t="s">
        <v>84</v>
      </c>
      <c r="R33" s="66" t="s">
        <v>84</v>
      </c>
      <c r="S33" s="66" t="s">
        <v>84</v>
      </c>
      <c r="T33" s="66" t="s">
        <v>84</v>
      </c>
      <c r="U33" s="66" t="s">
        <v>84</v>
      </c>
      <c r="V33" s="66" t="s">
        <v>84</v>
      </c>
      <c r="W33" s="66" t="s">
        <v>84</v>
      </c>
      <c r="X33" s="66" t="s">
        <v>84</v>
      </c>
      <c r="Y33" s="66" t="s">
        <v>84</v>
      </c>
      <c r="Z33" s="66" t="s">
        <v>84</v>
      </c>
      <c r="AA33" s="66" t="s">
        <v>84</v>
      </c>
      <c r="AB33" s="66" t="s">
        <v>84</v>
      </c>
    </row>
    <row r="34" spans="1:28" s="10" customFormat="1" ht="31.5" customHeight="1" x14ac:dyDescent="0.25">
      <c r="A34" s="29" t="s">
        <v>313</v>
      </c>
      <c r="B34" s="13" t="s">
        <v>389</v>
      </c>
      <c r="C34" s="62" t="s">
        <v>319</v>
      </c>
      <c r="D34" s="66" t="s">
        <v>84</v>
      </c>
      <c r="E34" s="66" t="s">
        <v>84</v>
      </c>
      <c r="F34" s="66" t="s">
        <v>84</v>
      </c>
      <c r="G34" s="66" t="s">
        <v>84</v>
      </c>
      <c r="H34" s="66" t="s">
        <v>84</v>
      </c>
      <c r="I34" s="66" t="s">
        <v>84</v>
      </c>
      <c r="J34" s="66" t="s">
        <v>84</v>
      </c>
      <c r="K34" s="66" t="s">
        <v>84</v>
      </c>
      <c r="L34" s="66" t="s">
        <v>84</v>
      </c>
      <c r="M34" s="66" t="s">
        <v>84</v>
      </c>
      <c r="N34" s="66" t="s">
        <v>84</v>
      </c>
      <c r="O34" s="66" t="s">
        <v>84</v>
      </c>
      <c r="P34" s="66" t="s">
        <v>84</v>
      </c>
      <c r="Q34" s="66" t="s">
        <v>84</v>
      </c>
      <c r="R34" s="66" t="s">
        <v>84</v>
      </c>
      <c r="S34" s="66" t="s">
        <v>84</v>
      </c>
      <c r="T34" s="66" t="s">
        <v>84</v>
      </c>
      <c r="U34" s="66" t="s">
        <v>84</v>
      </c>
      <c r="V34" s="66" t="s">
        <v>84</v>
      </c>
      <c r="W34" s="66" t="s">
        <v>84</v>
      </c>
      <c r="X34" s="66" t="s">
        <v>84</v>
      </c>
      <c r="Y34" s="66" t="s">
        <v>84</v>
      </c>
      <c r="Z34" s="66" t="s">
        <v>84</v>
      </c>
      <c r="AA34" s="66" t="s">
        <v>84</v>
      </c>
      <c r="AB34" s="66" t="s">
        <v>84</v>
      </c>
    </row>
    <row r="35" spans="1:28" s="10" customFormat="1" ht="15.75" customHeight="1" x14ac:dyDescent="0.25">
      <c r="A35" s="29" t="s">
        <v>558</v>
      </c>
      <c r="B35" s="14" t="s">
        <v>213</v>
      </c>
      <c r="C35" s="62" t="s">
        <v>319</v>
      </c>
      <c r="D35" s="66" t="s">
        <v>84</v>
      </c>
      <c r="E35" s="66" t="s">
        <v>84</v>
      </c>
      <c r="F35" s="66" t="s">
        <v>84</v>
      </c>
      <c r="G35" s="66" t="s">
        <v>84</v>
      </c>
      <c r="H35" s="66" t="s">
        <v>84</v>
      </c>
      <c r="I35" s="66" t="s">
        <v>84</v>
      </c>
      <c r="J35" s="66" t="s">
        <v>84</v>
      </c>
      <c r="K35" s="66" t="s">
        <v>84</v>
      </c>
      <c r="L35" s="66" t="s">
        <v>84</v>
      </c>
      <c r="M35" s="66" t="s">
        <v>84</v>
      </c>
      <c r="N35" s="66" t="s">
        <v>84</v>
      </c>
      <c r="O35" s="66" t="s">
        <v>84</v>
      </c>
      <c r="P35" s="66" t="s">
        <v>84</v>
      </c>
      <c r="Q35" s="66" t="s">
        <v>84</v>
      </c>
      <c r="R35" s="66" t="s">
        <v>84</v>
      </c>
      <c r="S35" s="66" t="s">
        <v>84</v>
      </c>
      <c r="T35" s="66" t="s">
        <v>84</v>
      </c>
      <c r="U35" s="66" t="s">
        <v>84</v>
      </c>
      <c r="V35" s="66" t="s">
        <v>84</v>
      </c>
      <c r="W35" s="66" t="s">
        <v>84</v>
      </c>
      <c r="X35" s="66" t="s">
        <v>84</v>
      </c>
      <c r="Y35" s="66" t="s">
        <v>84</v>
      </c>
      <c r="Z35" s="66" t="s">
        <v>84</v>
      </c>
      <c r="AA35" s="66" t="s">
        <v>84</v>
      </c>
      <c r="AB35" s="66" t="s">
        <v>84</v>
      </c>
    </row>
    <row r="36" spans="1:28" s="10" customFormat="1" ht="15.75" customHeight="1" x14ac:dyDescent="0.25">
      <c r="A36" s="29" t="s">
        <v>559</v>
      </c>
      <c r="B36" s="14" t="s">
        <v>201</v>
      </c>
      <c r="C36" s="62" t="s">
        <v>319</v>
      </c>
      <c r="D36" s="66" t="s">
        <v>84</v>
      </c>
      <c r="E36" s="66" t="s">
        <v>84</v>
      </c>
      <c r="F36" s="66" t="s">
        <v>84</v>
      </c>
      <c r="G36" s="66" t="s">
        <v>84</v>
      </c>
      <c r="H36" s="66" t="s">
        <v>84</v>
      </c>
      <c r="I36" s="66" t="s">
        <v>84</v>
      </c>
      <c r="J36" s="66" t="s">
        <v>84</v>
      </c>
      <c r="K36" s="66" t="s">
        <v>84</v>
      </c>
      <c r="L36" s="66" t="s">
        <v>84</v>
      </c>
      <c r="M36" s="66" t="s">
        <v>84</v>
      </c>
      <c r="N36" s="66" t="s">
        <v>84</v>
      </c>
      <c r="O36" s="66" t="s">
        <v>84</v>
      </c>
      <c r="P36" s="66" t="s">
        <v>84</v>
      </c>
      <c r="Q36" s="66" t="s">
        <v>84</v>
      </c>
      <c r="R36" s="66" t="s">
        <v>84</v>
      </c>
      <c r="S36" s="66" t="s">
        <v>84</v>
      </c>
      <c r="T36" s="66" t="s">
        <v>84</v>
      </c>
      <c r="U36" s="66" t="s">
        <v>84</v>
      </c>
      <c r="V36" s="66" t="s">
        <v>84</v>
      </c>
      <c r="W36" s="66" t="s">
        <v>84</v>
      </c>
      <c r="X36" s="66" t="s">
        <v>84</v>
      </c>
      <c r="Y36" s="66" t="s">
        <v>84</v>
      </c>
      <c r="Z36" s="66" t="s">
        <v>84</v>
      </c>
      <c r="AA36" s="66" t="s">
        <v>84</v>
      </c>
      <c r="AB36" s="66" t="s">
        <v>84</v>
      </c>
    </row>
    <row r="37" spans="1:28" s="10" customFormat="1" x14ac:dyDescent="0.25">
      <c r="A37" s="29" t="s">
        <v>314</v>
      </c>
      <c r="B37" s="12" t="s">
        <v>521</v>
      </c>
      <c r="C37" s="62" t="s">
        <v>319</v>
      </c>
      <c r="D37" s="66">
        <v>647.30295331494438</v>
      </c>
      <c r="E37" s="66">
        <v>1020.7806122615672</v>
      </c>
      <c r="F37" s="66">
        <v>991.48159450963169</v>
      </c>
      <c r="G37" s="66">
        <v>759.71321949604248</v>
      </c>
      <c r="H37" s="66">
        <v>726.17328152811899</v>
      </c>
      <c r="I37" s="66">
        <v>720.23692468591139</v>
      </c>
      <c r="J37" s="66">
        <v>786.78940543199963</v>
      </c>
      <c r="K37" s="66">
        <v>792.07808745578131</v>
      </c>
      <c r="L37" s="66">
        <v>731.75449854283431</v>
      </c>
      <c r="M37" s="66">
        <v>732.34388173106834</v>
      </c>
      <c r="N37" s="66">
        <v>750.80639755443372</v>
      </c>
      <c r="O37" s="66">
        <v>756.72743630506852</v>
      </c>
      <c r="P37" s="66">
        <v>888.4354035278219</v>
      </c>
      <c r="Q37" s="66">
        <v>777.52210643984847</v>
      </c>
      <c r="R37" s="66">
        <v>725.36186001528313</v>
      </c>
      <c r="S37" s="66">
        <v>799.0590419491466</v>
      </c>
      <c r="T37" s="66">
        <v>745.55629032017487</v>
      </c>
      <c r="U37" s="66">
        <v>823.03081320762089</v>
      </c>
      <c r="V37" s="66">
        <v>767.16637299283798</v>
      </c>
      <c r="W37" s="66">
        <v>847.72173760384953</v>
      </c>
      <c r="X37" s="66">
        <f>V37*1.04</f>
        <v>797.85302791255151</v>
      </c>
      <c r="Y37" s="66">
        <v>873.15338973196492</v>
      </c>
      <c r="Z37" s="66">
        <f>X37*1.04</f>
        <v>829.7671490290536</v>
      </c>
      <c r="AA37" s="66">
        <f>H37+J37+K37+M37+O37+Q37+S37+U37+W37+Y37</f>
        <v>7914.5991813844676</v>
      </c>
      <c r="AB37" s="66">
        <f>H37+J37+L37+N37+P37+R37+T37+V37+X37+Z37</f>
        <v>7749.6636868551086</v>
      </c>
    </row>
    <row r="38" spans="1:28" s="11" customFormat="1" ht="31.5" x14ac:dyDescent="0.25">
      <c r="A38" s="28" t="s">
        <v>11</v>
      </c>
      <c r="B38" s="19" t="s">
        <v>596</v>
      </c>
      <c r="C38" s="61" t="s">
        <v>319</v>
      </c>
      <c r="D38" s="66">
        <f t="shared" ref="D38:L38" si="7">D44+D46+D47+D52</f>
        <v>40286.62228588057</v>
      </c>
      <c r="E38" s="66">
        <f t="shared" si="7"/>
        <v>41369.937611190449</v>
      </c>
      <c r="F38" s="66">
        <f t="shared" si="7"/>
        <v>36641.922812287929</v>
      </c>
      <c r="G38" s="66">
        <f t="shared" si="7"/>
        <v>38991.290428491528</v>
      </c>
      <c r="H38" s="66">
        <f t="shared" si="7"/>
        <v>39337.551209665085</v>
      </c>
      <c r="I38" s="66">
        <f t="shared" si="7"/>
        <v>38617.406678700412</v>
      </c>
      <c r="J38" s="66">
        <f t="shared" si="7"/>
        <v>41200.450484142479</v>
      </c>
      <c r="K38" s="66">
        <f t="shared" si="7"/>
        <v>51955.404734402582</v>
      </c>
      <c r="L38" s="66">
        <f t="shared" si="7"/>
        <v>56695.916229479459</v>
      </c>
      <c r="M38" s="66">
        <f>M44+M46+M47+M52</f>
        <v>42966.836950145509</v>
      </c>
      <c r="N38" s="66">
        <f t="shared" ref="N38" si="8">N44+N46+N47+N52</f>
        <v>41756.471430467624</v>
      </c>
      <c r="O38" s="66">
        <f>O44+O46+O47+O52</f>
        <v>44410.072437660434</v>
      </c>
      <c r="P38" s="66">
        <f t="shared" ref="P38" si="9">P44+P46+P47+P52</f>
        <v>43240.462197779627</v>
      </c>
      <c r="Q38" s="66">
        <f>Q44+Q46+Q47+Q52</f>
        <v>45847.907704377409</v>
      </c>
      <c r="R38" s="66">
        <f t="shared" ref="R38" si="10">R44+R46+R47+R52</f>
        <v>44584.284587474081</v>
      </c>
      <c r="S38" s="66">
        <f>S44+S46+S47+S52</f>
        <v>47029.124122082409</v>
      </c>
      <c r="T38" s="66">
        <f t="shared" ref="T38" si="11">T44+T46+T47+T52</f>
        <v>46238.41765972985</v>
      </c>
      <c r="U38" s="66">
        <f>U44+U46+U47+U52</f>
        <v>48491.971840796701</v>
      </c>
      <c r="V38" s="66">
        <f t="shared" ref="V38" si="12">V44+V46+V47+V52</f>
        <v>47450.072817122025</v>
      </c>
      <c r="W38" s="66">
        <f>W44+W46+W47+W52</f>
        <v>50039.377184162411</v>
      </c>
      <c r="X38" s="66">
        <f t="shared" ref="X38:Z38" si="13">X44+X46+X47+X52</f>
        <v>48881.418993050902</v>
      </c>
      <c r="Y38" s="66">
        <f>Y44+Y46+Y47+Y52</f>
        <v>51639.094603431397</v>
      </c>
      <c r="Z38" s="66">
        <f t="shared" si="13"/>
        <v>50356.01931391425</v>
      </c>
      <c r="AA38" s="66">
        <f>H38+J38+K38+M38+O38+Q38+S38+U38+W38+Y38</f>
        <v>462917.79127086652</v>
      </c>
      <c r="AB38" s="66">
        <f>H38+J38+L38+N38+P38+R38+T38+V38+X38+Z38</f>
        <v>459741.06492282532</v>
      </c>
    </row>
    <row r="39" spans="1:28" s="10" customFormat="1" ht="15.75" customHeight="1" x14ac:dyDescent="0.25">
      <c r="A39" s="29" t="s">
        <v>13</v>
      </c>
      <c r="B39" s="12" t="s">
        <v>595</v>
      </c>
      <c r="C39" s="62" t="s">
        <v>319</v>
      </c>
      <c r="D39" s="66" t="s">
        <v>84</v>
      </c>
      <c r="E39" s="66" t="s">
        <v>84</v>
      </c>
      <c r="F39" s="66" t="s">
        <v>84</v>
      </c>
      <c r="G39" s="66" t="s">
        <v>84</v>
      </c>
      <c r="H39" s="66" t="s">
        <v>84</v>
      </c>
      <c r="I39" s="66" t="s">
        <v>84</v>
      </c>
      <c r="J39" s="66" t="s">
        <v>84</v>
      </c>
      <c r="K39" s="66" t="s">
        <v>84</v>
      </c>
      <c r="L39" s="66" t="s">
        <v>84</v>
      </c>
      <c r="M39" s="66" t="s">
        <v>84</v>
      </c>
      <c r="N39" s="66" t="s">
        <v>84</v>
      </c>
      <c r="O39" s="66" t="s">
        <v>84</v>
      </c>
      <c r="P39" s="66" t="s">
        <v>84</v>
      </c>
      <c r="Q39" s="66" t="s">
        <v>84</v>
      </c>
      <c r="R39" s="66" t="s">
        <v>84</v>
      </c>
      <c r="S39" s="66" t="s">
        <v>84</v>
      </c>
      <c r="T39" s="66" t="s">
        <v>84</v>
      </c>
      <c r="U39" s="66" t="s">
        <v>84</v>
      </c>
      <c r="V39" s="66" t="s">
        <v>84</v>
      </c>
      <c r="W39" s="66" t="s">
        <v>84</v>
      </c>
      <c r="X39" s="66" t="s">
        <v>84</v>
      </c>
      <c r="Y39" s="66" t="s">
        <v>84</v>
      </c>
      <c r="Z39" s="66" t="s">
        <v>84</v>
      </c>
      <c r="AA39" s="66" t="s">
        <v>84</v>
      </c>
      <c r="AB39" s="66" t="s">
        <v>84</v>
      </c>
    </row>
    <row r="40" spans="1:28" s="10" customFormat="1" ht="31.5" customHeight="1" x14ac:dyDescent="0.25">
      <c r="A40" s="29" t="s">
        <v>412</v>
      </c>
      <c r="B40" s="15" t="s">
        <v>472</v>
      </c>
      <c r="C40" s="62" t="s">
        <v>319</v>
      </c>
      <c r="D40" s="66" t="s">
        <v>84</v>
      </c>
      <c r="E40" s="66" t="s">
        <v>84</v>
      </c>
      <c r="F40" s="66" t="s">
        <v>84</v>
      </c>
      <c r="G40" s="66" t="s">
        <v>84</v>
      </c>
      <c r="H40" s="66" t="s">
        <v>84</v>
      </c>
      <c r="I40" s="66" t="s">
        <v>84</v>
      </c>
      <c r="J40" s="66" t="s">
        <v>84</v>
      </c>
      <c r="K40" s="66" t="s">
        <v>84</v>
      </c>
      <c r="L40" s="66" t="s">
        <v>84</v>
      </c>
      <c r="M40" s="66" t="s">
        <v>84</v>
      </c>
      <c r="N40" s="66" t="s">
        <v>84</v>
      </c>
      <c r="O40" s="66" t="s">
        <v>84</v>
      </c>
      <c r="P40" s="66" t="s">
        <v>84</v>
      </c>
      <c r="Q40" s="66" t="s">
        <v>84</v>
      </c>
      <c r="R40" s="66" t="s">
        <v>84</v>
      </c>
      <c r="S40" s="66" t="s">
        <v>84</v>
      </c>
      <c r="T40" s="66" t="s">
        <v>84</v>
      </c>
      <c r="U40" s="66" t="s">
        <v>84</v>
      </c>
      <c r="V40" s="66" t="s">
        <v>84</v>
      </c>
      <c r="W40" s="66" t="s">
        <v>84</v>
      </c>
      <c r="X40" s="66" t="s">
        <v>84</v>
      </c>
      <c r="Y40" s="66" t="s">
        <v>84</v>
      </c>
      <c r="Z40" s="66" t="s">
        <v>84</v>
      </c>
      <c r="AA40" s="66" t="s">
        <v>84</v>
      </c>
      <c r="AB40" s="66" t="s">
        <v>84</v>
      </c>
    </row>
    <row r="41" spans="1:28" s="10" customFormat="1" ht="31.5" customHeight="1" x14ac:dyDescent="0.25">
      <c r="A41" s="29" t="s">
        <v>413</v>
      </c>
      <c r="B41" s="15" t="s">
        <v>473</v>
      </c>
      <c r="C41" s="62" t="s">
        <v>319</v>
      </c>
      <c r="D41" s="66" t="s">
        <v>84</v>
      </c>
      <c r="E41" s="66" t="s">
        <v>84</v>
      </c>
      <c r="F41" s="66" t="s">
        <v>84</v>
      </c>
      <c r="G41" s="66" t="s">
        <v>84</v>
      </c>
      <c r="H41" s="66" t="s">
        <v>84</v>
      </c>
      <c r="I41" s="66" t="s">
        <v>84</v>
      </c>
      <c r="J41" s="66" t="s">
        <v>84</v>
      </c>
      <c r="K41" s="66" t="s">
        <v>84</v>
      </c>
      <c r="L41" s="66" t="s">
        <v>84</v>
      </c>
      <c r="M41" s="66" t="s">
        <v>84</v>
      </c>
      <c r="N41" s="66" t="s">
        <v>84</v>
      </c>
      <c r="O41" s="66" t="s">
        <v>84</v>
      </c>
      <c r="P41" s="66" t="s">
        <v>84</v>
      </c>
      <c r="Q41" s="66" t="s">
        <v>84</v>
      </c>
      <c r="R41" s="66" t="s">
        <v>84</v>
      </c>
      <c r="S41" s="66" t="s">
        <v>84</v>
      </c>
      <c r="T41" s="66" t="s">
        <v>84</v>
      </c>
      <c r="U41" s="66" t="s">
        <v>84</v>
      </c>
      <c r="V41" s="66" t="s">
        <v>84</v>
      </c>
      <c r="W41" s="66" t="s">
        <v>84</v>
      </c>
      <c r="X41" s="66" t="s">
        <v>84</v>
      </c>
      <c r="Y41" s="66" t="s">
        <v>84</v>
      </c>
      <c r="Z41" s="66" t="s">
        <v>84</v>
      </c>
      <c r="AA41" s="66" t="s">
        <v>84</v>
      </c>
      <c r="AB41" s="66" t="s">
        <v>84</v>
      </c>
    </row>
    <row r="42" spans="1:28" s="10" customFormat="1" ht="31.5" customHeight="1" x14ac:dyDescent="0.25">
      <c r="A42" s="29" t="s">
        <v>418</v>
      </c>
      <c r="B42" s="15" t="s">
        <v>458</v>
      </c>
      <c r="C42" s="62" t="s">
        <v>319</v>
      </c>
      <c r="D42" s="66" t="s">
        <v>84</v>
      </c>
      <c r="E42" s="66" t="s">
        <v>84</v>
      </c>
      <c r="F42" s="66" t="s">
        <v>84</v>
      </c>
      <c r="G42" s="66" t="s">
        <v>84</v>
      </c>
      <c r="H42" s="66" t="s">
        <v>84</v>
      </c>
      <c r="I42" s="66" t="s">
        <v>84</v>
      </c>
      <c r="J42" s="66" t="s">
        <v>84</v>
      </c>
      <c r="K42" s="66" t="s">
        <v>84</v>
      </c>
      <c r="L42" s="66" t="s">
        <v>84</v>
      </c>
      <c r="M42" s="66" t="s">
        <v>84</v>
      </c>
      <c r="N42" s="66" t="s">
        <v>84</v>
      </c>
      <c r="O42" s="66" t="s">
        <v>84</v>
      </c>
      <c r="P42" s="66" t="s">
        <v>84</v>
      </c>
      <c r="Q42" s="66" t="s">
        <v>84</v>
      </c>
      <c r="R42" s="66" t="s">
        <v>84</v>
      </c>
      <c r="S42" s="66" t="s">
        <v>84</v>
      </c>
      <c r="T42" s="66" t="s">
        <v>84</v>
      </c>
      <c r="U42" s="66" t="s">
        <v>84</v>
      </c>
      <c r="V42" s="66" t="s">
        <v>84</v>
      </c>
      <c r="W42" s="66" t="s">
        <v>84</v>
      </c>
      <c r="X42" s="66" t="s">
        <v>84</v>
      </c>
      <c r="Y42" s="66" t="s">
        <v>84</v>
      </c>
      <c r="Z42" s="66" t="s">
        <v>84</v>
      </c>
      <c r="AA42" s="66" t="s">
        <v>84</v>
      </c>
      <c r="AB42" s="66" t="s">
        <v>84</v>
      </c>
    </row>
    <row r="43" spans="1:28" s="10" customFormat="1" ht="15.75" customHeight="1" x14ac:dyDescent="0.25">
      <c r="A43" s="29" t="s">
        <v>14</v>
      </c>
      <c r="B43" s="12" t="s">
        <v>634</v>
      </c>
      <c r="C43" s="62" t="s">
        <v>319</v>
      </c>
      <c r="D43" s="66" t="s">
        <v>84</v>
      </c>
      <c r="E43" s="66" t="s">
        <v>84</v>
      </c>
      <c r="F43" s="66" t="s">
        <v>84</v>
      </c>
      <c r="G43" s="66" t="s">
        <v>84</v>
      </c>
      <c r="H43" s="66" t="s">
        <v>84</v>
      </c>
      <c r="I43" s="66" t="s">
        <v>84</v>
      </c>
      <c r="J43" s="66" t="s">
        <v>84</v>
      </c>
      <c r="K43" s="66" t="s">
        <v>84</v>
      </c>
      <c r="L43" s="66" t="s">
        <v>84</v>
      </c>
      <c r="M43" s="66" t="s">
        <v>84</v>
      </c>
      <c r="N43" s="66" t="s">
        <v>84</v>
      </c>
      <c r="O43" s="66" t="s">
        <v>84</v>
      </c>
      <c r="P43" s="66" t="s">
        <v>84</v>
      </c>
      <c r="Q43" s="66" t="s">
        <v>84</v>
      </c>
      <c r="R43" s="66" t="s">
        <v>84</v>
      </c>
      <c r="S43" s="66" t="s">
        <v>84</v>
      </c>
      <c r="T43" s="66" t="s">
        <v>84</v>
      </c>
      <c r="U43" s="66" t="s">
        <v>84</v>
      </c>
      <c r="V43" s="66" t="s">
        <v>84</v>
      </c>
      <c r="W43" s="66" t="s">
        <v>84</v>
      </c>
      <c r="X43" s="66" t="s">
        <v>84</v>
      </c>
      <c r="Y43" s="66" t="s">
        <v>84</v>
      </c>
      <c r="Z43" s="66" t="s">
        <v>84</v>
      </c>
      <c r="AA43" s="66" t="s">
        <v>84</v>
      </c>
      <c r="AB43" s="66" t="s">
        <v>84</v>
      </c>
    </row>
    <row r="44" spans="1:28" s="10" customFormat="1" x14ac:dyDescent="0.25">
      <c r="A44" s="29" t="s">
        <v>20</v>
      </c>
      <c r="B44" s="12" t="s">
        <v>518</v>
      </c>
      <c r="C44" s="62" t="s">
        <v>319</v>
      </c>
      <c r="D44" s="66">
        <v>30248.728549712225</v>
      </c>
      <c r="E44" s="66">
        <v>30318.696240843256</v>
      </c>
      <c r="F44" s="66">
        <v>35250.887250102947</v>
      </c>
      <c r="G44" s="66">
        <v>38434.600486285432</v>
      </c>
      <c r="H44" s="66">
        <v>38831.298159324469</v>
      </c>
      <c r="I44" s="66">
        <v>38014.950679939582</v>
      </c>
      <c r="J44" s="66">
        <v>40652.300393154554</v>
      </c>
      <c r="K44" s="66">
        <v>41160.183474240919</v>
      </c>
      <c r="L44" s="66">
        <v>38292.82144814323</v>
      </c>
      <c r="M44" s="66">
        <v>42227.849713435615</v>
      </c>
      <c r="N44" s="66">
        <v>41037.142688428918</v>
      </c>
      <c r="O44" s="66">
        <v>43748.593467696366</v>
      </c>
      <c r="P44" s="66">
        <v>42274.085631572147</v>
      </c>
      <c r="Q44" s="66">
        <v>45161.451699804289</v>
      </c>
      <c r="R44" s="66">
        <v>43844.563917943786</v>
      </c>
      <c r="S44" s="66">
        <v>46317.386175562584</v>
      </c>
      <c r="T44" s="66">
        <v>45477.949497972666</v>
      </c>
      <c r="U44" s="66">
        <v>47757.633584962787</v>
      </c>
      <c r="V44" s="66">
        <v>46665.673675600759</v>
      </c>
      <c r="W44" s="66">
        <v>49280.829158412074</v>
      </c>
      <c r="X44" s="66">
        <f>V44*1.03</f>
        <v>48065.643885868783</v>
      </c>
      <c r="Y44" s="66">
        <v>50855.494908828448</v>
      </c>
      <c r="Z44" s="66">
        <f>X44*1.03</f>
        <v>49507.613202444845</v>
      </c>
      <c r="AA44" s="66">
        <f>H44+J44+K44+M44+O44+Q44+S44+U44+W44+Y44</f>
        <v>445993.02073542215</v>
      </c>
      <c r="AB44" s="66">
        <f>H44+J44+L44+N44+P44+R44+T44+V44+X44+Z44</f>
        <v>434649.09250045422</v>
      </c>
    </row>
    <row r="45" spans="1:28" s="10" customFormat="1" ht="15.75" customHeight="1" x14ac:dyDescent="0.25">
      <c r="A45" s="29" t="s">
        <v>30</v>
      </c>
      <c r="B45" s="12" t="s">
        <v>635</v>
      </c>
      <c r="C45" s="62" t="s">
        <v>319</v>
      </c>
      <c r="D45" s="66" t="s">
        <v>84</v>
      </c>
      <c r="E45" s="66" t="s">
        <v>84</v>
      </c>
      <c r="F45" s="66" t="s">
        <v>84</v>
      </c>
      <c r="G45" s="66" t="s">
        <v>84</v>
      </c>
      <c r="H45" s="66" t="s">
        <v>84</v>
      </c>
      <c r="I45" s="66" t="s">
        <v>84</v>
      </c>
      <c r="J45" s="66" t="s">
        <v>84</v>
      </c>
      <c r="K45" s="66" t="s">
        <v>84</v>
      </c>
      <c r="L45" s="66" t="s">
        <v>84</v>
      </c>
      <c r="M45" s="66" t="s">
        <v>84</v>
      </c>
      <c r="N45" s="66" t="s">
        <v>84</v>
      </c>
      <c r="O45" s="66" t="s">
        <v>84</v>
      </c>
      <c r="P45" s="66" t="s">
        <v>84</v>
      </c>
      <c r="Q45" s="66" t="s">
        <v>84</v>
      </c>
      <c r="R45" s="66" t="s">
        <v>84</v>
      </c>
      <c r="S45" s="66" t="s">
        <v>84</v>
      </c>
      <c r="T45" s="66" t="s">
        <v>84</v>
      </c>
      <c r="U45" s="66" t="s">
        <v>84</v>
      </c>
      <c r="V45" s="66" t="s">
        <v>84</v>
      </c>
      <c r="W45" s="66" t="s">
        <v>84</v>
      </c>
      <c r="X45" s="66" t="s">
        <v>84</v>
      </c>
      <c r="Y45" s="66" t="s">
        <v>84</v>
      </c>
      <c r="Z45" s="66" t="s">
        <v>84</v>
      </c>
      <c r="AA45" s="66" t="s">
        <v>84</v>
      </c>
      <c r="AB45" s="66" t="s">
        <v>84</v>
      </c>
    </row>
    <row r="46" spans="1:28" s="10" customFormat="1" x14ac:dyDescent="0.25">
      <c r="A46" s="29" t="s">
        <v>31</v>
      </c>
      <c r="B46" s="12" t="s">
        <v>519</v>
      </c>
      <c r="C46" s="62" t="s">
        <v>319</v>
      </c>
      <c r="D46" s="66">
        <v>172.17924631539321</v>
      </c>
      <c r="E46" s="66">
        <v>203.4592661003818</v>
      </c>
      <c r="F46" s="66">
        <v>203.65379710643708</v>
      </c>
      <c r="G46" s="66">
        <v>208.69108319298707</v>
      </c>
      <c r="H46" s="66">
        <v>171.77000798362616</v>
      </c>
      <c r="I46" s="66">
        <v>223.59594467796288</v>
      </c>
      <c r="J46" s="66">
        <v>195.20906182963122</v>
      </c>
      <c r="K46" s="66">
        <v>256.17391577226022</v>
      </c>
      <c r="L46" s="66">
        <v>258.65322526544293</v>
      </c>
      <c r="M46" s="66">
        <v>354.74204032750242</v>
      </c>
      <c r="N46" s="66">
        <v>274.43878937986102</v>
      </c>
      <c r="O46" s="66">
        <v>241.52129141904663</v>
      </c>
      <c r="P46" s="66">
        <v>342.24901056805197</v>
      </c>
      <c r="Q46" s="66">
        <v>250.61976888121188</v>
      </c>
      <c r="R46" s="66">
        <v>275.80856008874167</v>
      </c>
      <c r="S46" s="66">
        <v>260.34306596172303</v>
      </c>
      <c r="T46" s="66">
        <v>279.249261313923</v>
      </c>
      <c r="U46" s="66">
        <v>268.62458312072727</v>
      </c>
      <c r="V46" s="66">
        <v>286.62088791017436</v>
      </c>
      <c r="W46" s="66">
        <v>277.4729712904026</v>
      </c>
      <c r="X46" s="66">
        <f>V46*1.04</f>
        <v>298.08572342658135</v>
      </c>
      <c r="Y46" s="66">
        <v>286.62772403191872</v>
      </c>
      <c r="Z46" s="66">
        <f>X46*1.04</f>
        <v>310.0091523636446</v>
      </c>
      <c r="AA46" s="66">
        <f>H46+J46+K46+M46+O46+Q46+S46+U46+W46+Y46</f>
        <v>2563.1044306180502</v>
      </c>
      <c r="AB46" s="66">
        <f>H46+J46+L46+N46+P46+R46+T46+V46+X46+Z46</f>
        <v>2692.0936801296784</v>
      </c>
    </row>
    <row r="47" spans="1:28" s="10" customFormat="1" x14ac:dyDescent="0.25">
      <c r="A47" s="29" t="s">
        <v>32</v>
      </c>
      <c r="B47" s="12" t="s">
        <v>520</v>
      </c>
      <c r="C47" s="62" t="s">
        <v>319</v>
      </c>
      <c r="D47" s="66">
        <v>9463.1252297782303</v>
      </c>
      <c r="E47" s="66">
        <v>10457.78182673367</v>
      </c>
      <c r="F47" s="66">
        <v>857.90508379999983</v>
      </c>
      <c r="G47" s="66">
        <v>2.9144015225150355</v>
      </c>
      <c r="H47" s="66">
        <v>0</v>
      </c>
      <c r="I47" s="66">
        <v>0</v>
      </c>
      <c r="J47" s="66">
        <v>0</v>
      </c>
      <c r="K47" s="66">
        <v>10127.938631793151</v>
      </c>
      <c r="L47" s="66">
        <v>17824.1299108899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  <c r="R47" s="66">
        <v>0</v>
      </c>
      <c r="S47" s="66">
        <v>0</v>
      </c>
      <c r="T47" s="66">
        <v>0</v>
      </c>
      <c r="U47" s="66">
        <v>0</v>
      </c>
      <c r="V47" s="66">
        <v>0</v>
      </c>
      <c r="W47" s="66">
        <v>0</v>
      </c>
      <c r="X47" s="66">
        <f>V47*1.03</f>
        <v>0</v>
      </c>
      <c r="Y47" s="66">
        <v>0</v>
      </c>
      <c r="Z47" s="66">
        <f>X47*1.03</f>
        <v>0</v>
      </c>
      <c r="AA47" s="66">
        <f>H47+J47+K47+M47+O47+Q47+S47+U47+W47+Y47</f>
        <v>10127.938631793151</v>
      </c>
      <c r="AB47" s="66">
        <f>H47+J47+L47+N47+P47+R47+T47+V47+X47+Z47</f>
        <v>17824.1299108899</v>
      </c>
    </row>
    <row r="48" spans="1:28" s="10" customFormat="1" ht="15.75" customHeight="1" x14ac:dyDescent="0.25">
      <c r="A48" s="29" t="s">
        <v>33</v>
      </c>
      <c r="B48" s="12" t="s">
        <v>642</v>
      </c>
      <c r="C48" s="62" t="s">
        <v>319</v>
      </c>
      <c r="D48" s="66" t="s">
        <v>84</v>
      </c>
      <c r="E48" s="66" t="s">
        <v>84</v>
      </c>
      <c r="F48" s="66" t="s">
        <v>84</v>
      </c>
      <c r="G48" s="66" t="s">
        <v>84</v>
      </c>
      <c r="H48" s="66" t="s">
        <v>84</v>
      </c>
      <c r="I48" s="66" t="s">
        <v>84</v>
      </c>
      <c r="J48" s="66" t="s">
        <v>84</v>
      </c>
      <c r="K48" s="66" t="s">
        <v>84</v>
      </c>
      <c r="L48" s="66" t="s">
        <v>84</v>
      </c>
      <c r="M48" s="66" t="s">
        <v>84</v>
      </c>
      <c r="N48" s="66" t="s">
        <v>84</v>
      </c>
      <c r="O48" s="66" t="s">
        <v>84</v>
      </c>
      <c r="P48" s="66" t="s">
        <v>84</v>
      </c>
      <c r="Q48" s="66" t="s">
        <v>84</v>
      </c>
      <c r="R48" s="66" t="s">
        <v>84</v>
      </c>
      <c r="S48" s="66" t="s">
        <v>84</v>
      </c>
      <c r="T48" s="66" t="s">
        <v>84</v>
      </c>
      <c r="U48" s="66" t="s">
        <v>84</v>
      </c>
      <c r="V48" s="66" t="s">
        <v>84</v>
      </c>
      <c r="W48" s="66" t="s">
        <v>84</v>
      </c>
      <c r="X48" s="66" t="s">
        <v>84</v>
      </c>
      <c r="Y48" s="66" t="s">
        <v>84</v>
      </c>
      <c r="Z48" s="66" t="s">
        <v>84</v>
      </c>
      <c r="AA48" s="66" t="s">
        <v>84</v>
      </c>
      <c r="AB48" s="66" t="s">
        <v>84</v>
      </c>
    </row>
    <row r="49" spans="1:28" s="10" customFormat="1" ht="31.5" customHeight="1" x14ac:dyDescent="0.25">
      <c r="A49" s="29" t="s">
        <v>34</v>
      </c>
      <c r="B49" s="13" t="s">
        <v>389</v>
      </c>
      <c r="C49" s="62" t="s">
        <v>319</v>
      </c>
      <c r="D49" s="66" t="s">
        <v>84</v>
      </c>
      <c r="E49" s="66" t="s">
        <v>84</v>
      </c>
      <c r="F49" s="66" t="s">
        <v>84</v>
      </c>
      <c r="G49" s="66" t="s">
        <v>84</v>
      </c>
      <c r="H49" s="66" t="s">
        <v>84</v>
      </c>
      <c r="I49" s="66" t="s">
        <v>84</v>
      </c>
      <c r="J49" s="66" t="s">
        <v>84</v>
      </c>
      <c r="K49" s="66" t="s">
        <v>84</v>
      </c>
      <c r="L49" s="66" t="s">
        <v>84</v>
      </c>
      <c r="M49" s="66" t="s">
        <v>84</v>
      </c>
      <c r="N49" s="66" t="s">
        <v>84</v>
      </c>
      <c r="O49" s="66" t="s">
        <v>84</v>
      </c>
      <c r="P49" s="66" t="s">
        <v>84</v>
      </c>
      <c r="Q49" s="66" t="s">
        <v>84</v>
      </c>
      <c r="R49" s="66" t="s">
        <v>84</v>
      </c>
      <c r="S49" s="66" t="s">
        <v>84</v>
      </c>
      <c r="T49" s="66" t="s">
        <v>84</v>
      </c>
      <c r="U49" s="66" t="s">
        <v>84</v>
      </c>
      <c r="V49" s="66" t="s">
        <v>84</v>
      </c>
      <c r="W49" s="66" t="s">
        <v>84</v>
      </c>
      <c r="X49" s="66" t="s">
        <v>84</v>
      </c>
      <c r="Y49" s="66" t="s">
        <v>84</v>
      </c>
      <c r="Z49" s="66" t="s">
        <v>84</v>
      </c>
      <c r="AA49" s="66" t="s">
        <v>84</v>
      </c>
      <c r="AB49" s="66" t="s">
        <v>84</v>
      </c>
    </row>
    <row r="50" spans="1:28" s="10" customFormat="1" ht="15.75" customHeight="1" x14ac:dyDescent="0.25">
      <c r="A50" s="29" t="s">
        <v>560</v>
      </c>
      <c r="B50" s="15" t="s">
        <v>213</v>
      </c>
      <c r="C50" s="62" t="s">
        <v>319</v>
      </c>
      <c r="D50" s="66" t="s">
        <v>84</v>
      </c>
      <c r="E50" s="66" t="s">
        <v>84</v>
      </c>
      <c r="F50" s="66" t="s">
        <v>84</v>
      </c>
      <c r="G50" s="66" t="s">
        <v>84</v>
      </c>
      <c r="H50" s="66" t="s">
        <v>84</v>
      </c>
      <c r="I50" s="66" t="s">
        <v>84</v>
      </c>
      <c r="J50" s="66" t="s">
        <v>84</v>
      </c>
      <c r="K50" s="66" t="s">
        <v>84</v>
      </c>
      <c r="L50" s="66" t="s">
        <v>84</v>
      </c>
      <c r="M50" s="66" t="s">
        <v>84</v>
      </c>
      <c r="N50" s="66" t="s">
        <v>84</v>
      </c>
      <c r="O50" s="66" t="s">
        <v>84</v>
      </c>
      <c r="P50" s="66" t="s">
        <v>84</v>
      </c>
      <c r="Q50" s="66" t="s">
        <v>84</v>
      </c>
      <c r="R50" s="66" t="s">
        <v>84</v>
      </c>
      <c r="S50" s="66" t="s">
        <v>84</v>
      </c>
      <c r="T50" s="66" t="s">
        <v>84</v>
      </c>
      <c r="U50" s="66" t="s">
        <v>84</v>
      </c>
      <c r="V50" s="66" t="s">
        <v>84</v>
      </c>
      <c r="W50" s="66" t="s">
        <v>84</v>
      </c>
      <c r="X50" s="66" t="s">
        <v>84</v>
      </c>
      <c r="Y50" s="66" t="s">
        <v>84</v>
      </c>
      <c r="Z50" s="66" t="s">
        <v>84</v>
      </c>
      <c r="AA50" s="66" t="s">
        <v>84</v>
      </c>
      <c r="AB50" s="66" t="s">
        <v>84</v>
      </c>
    </row>
    <row r="51" spans="1:28" s="10" customFormat="1" ht="15.75" customHeight="1" x14ac:dyDescent="0.25">
      <c r="A51" s="29" t="s">
        <v>561</v>
      </c>
      <c r="B51" s="15" t="s">
        <v>201</v>
      </c>
      <c r="C51" s="62" t="s">
        <v>319</v>
      </c>
      <c r="D51" s="66" t="s">
        <v>84</v>
      </c>
      <c r="E51" s="66" t="s">
        <v>84</v>
      </c>
      <c r="F51" s="66" t="s">
        <v>84</v>
      </c>
      <c r="G51" s="66" t="s">
        <v>84</v>
      </c>
      <c r="H51" s="66" t="s">
        <v>84</v>
      </c>
      <c r="I51" s="66" t="s">
        <v>84</v>
      </c>
      <c r="J51" s="66" t="s">
        <v>84</v>
      </c>
      <c r="K51" s="66" t="s">
        <v>84</v>
      </c>
      <c r="L51" s="66" t="s">
        <v>84</v>
      </c>
      <c r="M51" s="66" t="s">
        <v>84</v>
      </c>
      <c r="N51" s="66" t="s">
        <v>84</v>
      </c>
      <c r="O51" s="66" t="s">
        <v>84</v>
      </c>
      <c r="P51" s="66" t="s">
        <v>84</v>
      </c>
      <c r="Q51" s="66" t="s">
        <v>84</v>
      </c>
      <c r="R51" s="66" t="s">
        <v>84</v>
      </c>
      <c r="S51" s="66" t="s">
        <v>84</v>
      </c>
      <c r="T51" s="66" t="s">
        <v>84</v>
      </c>
      <c r="U51" s="66" t="s">
        <v>84</v>
      </c>
      <c r="V51" s="66" t="s">
        <v>84</v>
      </c>
      <c r="W51" s="66" t="s">
        <v>84</v>
      </c>
      <c r="X51" s="66" t="s">
        <v>84</v>
      </c>
      <c r="Y51" s="66" t="s">
        <v>84</v>
      </c>
      <c r="Z51" s="66" t="s">
        <v>84</v>
      </c>
      <c r="AA51" s="66" t="s">
        <v>84</v>
      </c>
      <c r="AB51" s="66" t="s">
        <v>84</v>
      </c>
    </row>
    <row r="52" spans="1:28" s="10" customFormat="1" x14ac:dyDescent="0.25">
      <c r="A52" s="29" t="s">
        <v>35</v>
      </c>
      <c r="B52" s="12" t="s">
        <v>521</v>
      </c>
      <c r="C52" s="62" t="s">
        <v>319</v>
      </c>
      <c r="D52" s="66">
        <v>402.58926007472093</v>
      </c>
      <c r="E52" s="66">
        <v>390.00027751314502</v>
      </c>
      <c r="F52" s="66">
        <v>329.4766812785474</v>
      </c>
      <c r="G52" s="66">
        <v>345.08445749059655</v>
      </c>
      <c r="H52" s="66">
        <v>334.4830423569847</v>
      </c>
      <c r="I52" s="66">
        <v>378.86005408286985</v>
      </c>
      <c r="J52" s="66">
        <v>352.94102915829512</v>
      </c>
      <c r="K52" s="66">
        <v>411.10871259625299</v>
      </c>
      <c r="L52" s="66">
        <v>320.31164518088156</v>
      </c>
      <c r="M52" s="66">
        <v>384.24519638238917</v>
      </c>
      <c r="N52" s="66">
        <v>444.88995265884472</v>
      </c>
      <c r="O52" s="66">
        <v>419.95767854501844</v>
      </c>
      <c r="P52" s="66">
        <v>624.12755563942358</v>
      </c>
      <c r="Q52" s="66">
        <v>435.83623569191138</v>
      </c>
      <c r="R52" s="66">
        <v>463.91210944155227</v>
      </c>
      <c r="S52" s="66">
        <v>451.39488055810318</v>
      </c>
      <c r="T52" s="66">
        <v>481.21890044325562</v>
      </c>
      <c r="U52" s="66">
        <v>465.71367271318917</v>
      </c>
      <c r="V52" s="66">
        <v>497.77825361109342</v>
      </c>
      <c r="W52" s="66">
        <v>481.0750544599332</v>
      </c>
      <c r="X52" s="66">
        <f>V52*1.04</f>
        <v>517.68938375553716</v>
      </c>
      <c r="Y52" s="66">
        <v>496.97197057103114</v>
      </c>
      <c r="Z52" s="66">
        <f>X52*1.04</f>
        <v>538.3969591057587</v>
      </c>
      <c r="AA52" s="66">
        <f t="shared" ref="AA52:AA64" si="14">H52+J52+K52+M52+O52+Q52+S52+U52+W52+Y52</f>
        <v>4233.7274730331083</v>
      </c>
      <c r="AB52" s="66">
        <f t="shared" ref="AB52:AB64" si="15">H52+J52+L52+N52+P52+R52+T52+V52+X52+Z52</f>
        <v>4575.7488313516269</v>
      </c>
    </row>
    <row r="53" spans="1:28" s="10" customFormat="1" x14ac:dyDescent="0.25">
      <c r="A53" s="29" t="s">
        <v>411</v>
      </c>
      <c r="B53" s="18" t="s">
        <v>597</v>
      </c>
      <c r="C53" s="62" t="s">
        <v>319</v>
      </c>
      <c r="D53" s="66">
        <f t="shared" ref="D53:L53" si="16">D54+D55+D60+D61</f>
        <v>13446.467858798374</v>
      </c>
      <c r="E53" s="66">
        <f t="shared" si="16"/>
        <v>12151.68663068</v>
      </c>
      <c r="F53" s="66">
        <f t="shared" si="16"/>
        <v>7016.9673206579346</v>
      </c>
      <c r="G53" s="66">
        <f t="shared" si="16"/>
        <v>7027.3118324663265</v>
      </c>
      <c r="H53" s="66">
        <f t="shared" si="16"/>
        <v>7085.1574331899992</v>
      </c>
      <c r="I53" s="66">
        <f t="shared" si="16"/>
        <v>6867.5542680781673</v>
      </c>
      <c r="J53" s="66">
        <f t="shared" si="16"/>
        <v>7465.7809577300004</v>
      </c>
      <c r="K53" s="66">
        <f t="shared" si="16"/>
        <v>15413.403511028577</v>
      </c>
      <c r="L53" s="66">
        <f t="shared" si="16"/>
        <v>19302.865926588787</v>
      </c>
      <c r="M53" s="66">
        <f>M54+M55+M60+M61</f>
        <v>8268.3434643173532</v>
      </c>
      <c r="N53" s="66">
        <f t="shared" ref="N53" si="17">N54+N55+N60+N61</f>
        <v>8041.6765520958206</v>
      </c>
      <c r="O53" s="66">
        <f>O54+O55+O60+O61</f>
        <v>8622.9135872788465</v>
      </c>
      <c r="P53" s="66">
        <f t="shared" ref="P53" si="18">P54+P55+P60+P61</f>
        <v>8062.2721186029103</v>
      </c>
      <c r="Q53" s="66">
        <f>Q54+Q55+Q60+Q61</f>
        <v>8928.5211914671745</v>
      </c>
      <c r="R53" s="66">
        <f t="shared" ref="R53" si="19">R54+R55+R60+R61</f>
        <v>8106.9129072089454</v>
      </c>
      <c r="S53" s="66">
        <f>S54+S55+S60+S61</f>
        <v>9194.8236338115021</v>
      </c>
      <c r="T53" s="66">
        <f t="shared" ref="T53" si="20">T54+T55+T60+T61</f>
        <v>8216.7079817291578</v>
      </c>
      <c r="U53" s="66">
        <f>U54+U55+U60+U61</f>
        <v>9445.9023738167107</v>
      </c>
      <c r="V53" s="66">
        <f t="shared" ref="V53" si="21">V54+V55+V60+V61</f>
        <v>8155.3711093149686</v>
      </c>
      <c r="W53" s="66">
        <f>W54+W55+W60+W61</f>
        <v>9704.0181566418923</v>
      </c>
      <c r="X53" s="66">
        <f t="shared" ref="X53:Z53" si="22">X54+X55+X60+X61</f>
        <v>8429.8931474139081</v>
      </c>
      <c r="Y53" s="66">
        <f>Y54+Y55+Y60+Y61</f>
        <v>9969.3721871840444</v>
      </c>
      <c r="Z53" s="66">
        <f t="shared" si="22"/>
        <v>8713.845282848597</v>
      </c>
      <c r="AA53" s="66">
        <f t="shared" si="14"/>
        <v>94098.236496466096</v>
      </c>
      <c r="AB53" s="66">
        <f t="shared" si="15"/>
        <v>91580.483416723087</v>
      </c>
    </row>
    <row r="54" spans="1:28" s="10" customFormat="1" x14ac:dyDescent="0.25">
      <c r="A54" s="29" t="s">
        <v>412</v>
      </c>
      <c r="B54" s="15" t="s">
        <v>508</v>
      </c>
      <c r="C54" s="62" t="s">
        <v>319</v>
      </c>
      <c r="D54" s="66">
        <v>151.25057000000001</v>
      </c>
      <c r="E54" s="66">
        <v>0</v>
      </c>
      <c r="F54" s="66">
        <v>0</v>
      </c>
      <c r="G54" s="66">
        <v>0</v>
      </c>
      <c r="H54" s="66">
        <v>0</v>
      </c>
      <c r="I54" s="66">
        <v>0</v>
      </c>
      <c r="J54" s="66">
        <v>0</v>
      </c>
      <c r="K54" s="66">
        <v>0</v>
      </c>
      <c r="L54" s="66">
        <v>213.08918832000001</v>
      </c>
      <c r="M54" s="66">
        <v>0</v>
      </c>
      <c r="N54" s="66">
        <v>243.8128851465911</v>
      </c>
      <c r="O54" s="66">
        <v>0</v>
      </c>
      <c r="P54" s="66">
        <v>260.26785999999998</v>
      </c>
      <c r="Q54" s="66">
        <v>0</v>
      </c>
      <c r="R54" s="66">
        <v>270.67856999999998</v>
      </c>
      <c r="S54" s="66">
        <v>0</v>
      </c>
      <c r="T54" s="66">
        <v>281.50571000000002</v>
      </c>
      <c r="U54" s="66">
        <v>0</v>
      </c>
      <c r="V54" s="66">
        <v>292.76594</v>
      </c>
      <c r="W54" s="66">
        <v>0</v>
      </c>
      <c r="X54" s="66">
        <f>V54*1.04</f>
        <v>304.47657759999998</v>
      </c>
      <c r="Y54" s="66">
        <v>0</v>
      </c>
      <c r="Z54" s="66">
        <f>X54*1.04</f>
        <v>316.65564070400001</v>
      </c>
      <c r="AA54" s="66">
        <f t="shared" si="14"/>
        <v>0</v>
      </c>
      <c r="AB54" s="66">
        <f t="shared" si="15"/>
        <v>2183.2523717705913</v>
      </c>
    </row>
    <row r="55" spans="1:28" s="10" customFormat="1" x14ac:dyDescent="0.25">
      <c r="A55" s="29" t="s">
        <v>413</v>
      </c>
      <c r="B55" s="14" t="s">
        <v>509</v>
      </c>
      <c r="C55" s="62" t="s">
        <v>319</v>
      </c>
      <c r="D55" s="66">
        <f t="shared" ref="D55:L55" si="23">D56+D59</f>
        <v>11389.654006048893</v>
      </c>
      <c r="E55" s="66">
        <f t="shared" si="23"/>
        <v>10378.05944691</v>
      </c>
      <c r="F55" s="66">
        <f t="shared" si="23"/>
        <v>5116.0301388799999</v>
      </c>
      <c r="G55" s="66">
        <f t="shared" si="23"/>
        <v>5024.8115072776045</v>
      </c>
      <c r="H55" s="66">
        <f t="shared" si="23"/>
        <v>5110.2541803699996</v>
      </c>
      <c r="I55" s="66">
        <f t="shared" si="23"/>
        <v>4784.8481062454857</v>
      </c>
      <c r="J55" s="66">
        <f t="shared" si="23"/>
        <v>5349.9156835800004</v>
      </c>
      <c r="K55" s="66">
        <f t="shared" si="23"/>
        <v>13190.960288622249</v>
      </c>
      <c r="L55" s="66">
        <f t="shared" si="23"/>
        <v>16546.73357402</v>
      </c>
      <c r="M55" s="66">
        <f>M56+M59</f>
        <v>5888.5772568896145</v>
      </c>
      <c r="N55" s="66">
        <f t="shared" ref="N55" si="24">N56+N59</f>
        <v>5466.7850886972383</v>
      </c>
      <c r="O55" s="66">
        <f>O56+O59</f>
        <v>6165.8112341558563</v>
      </c>
      <c r="P55" s="66">
        <f t="shared" ref="P55" si="25">P56+P59</f>
        <v>5392.7170723320205</v>
      </c>
      <c r="Q55" s="66">
        <f>Q56+Q59</f>
        <v>6443.4402445550486</v>
      </c>
      <c r="R55" s="66">
        <f t="shared" ref="R55" si="26">R56+R59</f>
        <v>5400.8211632433004</v>
      </c>
      <c r="S55" s="66">
        <f>S56+S59</f>
        <v>6718.2267328979306</v>
      </c>
      <c r="T55" s="66">
        <f t="shared" ref="T55" si="27">T56+T59</f>
        <v>5354.2145063633207</v>
      </c>
      <c r="U55" s="66">
        <f>U56+U59</f>
        <v>6919.7735348848692</v>
      </c>
      <c r="V55" s="66">
        <f t="shared" ref="V55" si="28">V56+V59</f>
        <v>5289.1312440344309</v>
      </c>
      <c r="W55" s="66">
        <f>W56+W59</f>
        <v>7127.3667409314139</v>
      </c>
      <c r="X55" s="66">
        <f t="shared" ref="X55:Z55" si="29">X56+X59</f>
        <v>5449.0036875221494</v>
      </c>
      <c r="Y55" s="66">
        <f>Y56+Y59</f>
        <v>7341.1877431593566</v>
      </c>
      <c r="Z55" s="66">
        <f t="shared" si="29"/>
        <v>5613.7202445611674</v>
      </c>
      <c r="AA55" s="66">
        <f t="shared" si="14"/>
        <v>70255.513640046338</v>
      </c>
      <c r="AB55" s="66">
        <f t="shared" si="15"/>
        <v>64973.29644472363</v>
      </c>
    </row>
    <row r="56" spans="1:28" s="10" customFormat="1" x14ac:dyDescent="0.25">
      <c r="A56" s="29" t="s">
        <v>414</v>
      </c>
      <c r="B56" s="16" t="s">
        <v>215</v>
      </c>
      <c r="C56" s="62" t="s">
        <v>319</v>
      </c>
      <c r="D56" s="66">
        <f t="shared" ref="D56:L56" si="30">D57+D58</f>
        <v>11316.118015858894</v>
      </c>
      <c r="E56" s="66">
        <f t="shared" si="30"/>
        <v>10378.05944691</v>
      </c>
      <c r="F56" s="66">
        <f t="shared" si="30"/>
        <v>5116.0301388799999</v>
      </c>
      <c r="G56" s="66">
        <f t="shared" si="30"/>
        <v>5024.8115072776045</v>
      </c>
      <c r="H56" s="66">
        <f t="shared" si="30"/>
        <v>5110.2541803699996</v>
      </c>
      <c r="I56" s="66">
        <f t="shared" si="30"/>
        <v>4784.8481062454857</v>
      </c>
      <c r="J56" s="66">
        <f t="shared" si="30"/>
        <v>5349.9156835800004</v>
      </c>
      <c r="K56" s="66">
        <f t="shared" si="30"/>
        <v>13190.960288622249</v>
      </c>
      <c r="L56" s="66">
        <f t="shared" si="30"/>
        <v>16454.691328289999</v>
      </c>
      <c r="M56" s="66">
        <f>M57+M58</f>
        <v>5888.5772568896145</v>
      </c>
      <c r="N56" s="66">
        <f t="shared" ref="N56" si="31">N57+N58</f>
        <v>5366.3374325494005</v>
      </c>
      <c r="O56" s="66">
        <f>O57+O58</f>
        <v>6165.8112341558563</v>
      </c>
      <c r="P56" s="66">
        <f t="shared" ref="P56" si="32">P57+P58</f>
        <v>5287.6905381067172</v>
      </c>
      <c r="Q56" s="66">
        <f>Q57+Q58</f>
        <v>6443.4402445550486</v>
      </c>
      <c r="R56" s="66">
        <f t="shared" ref="R56" si="33">R57+R58</f>
        <v>5291.072421366609</v>
      </c>
      <c r="S56" s="66">
        <f>S57+S58</f>
        <v>6718.2267328979306</v>
      </c>
      <c r="T56" s="66">
        <f t="shared" ref="T56" si="34">T57+T58</f>
        <v>5239.5274339424641</v>
      </c>
      <c r="U56" s="66">
        <f>U57+U58</f>
        <v>6919.7735348848692</v>
      </c>
      <c r="V56" s="66">
        <f t="shared" ref="V56" si="35">V57+V58</f>
        <v>5169.2806273658362</v>
      </c>
      <c r="W56" s="66">
        <f>W57+W58</f>
        <v>7127.3667409314139</v>
      </c>
      <c r="X56" s="66">
        <f t="shared" ref="X56:Z56" si="36">X57+X58</f>
        <v>5324.3590461868116</v>
      </c>
      <c r="Y56" s="66">
        <f>Y57+Y58</f>
        <v>7341.1877431593566</v>
      </c>
      <c r="Z56" s="66">
        <f t="shared" si="36"/>
        <v>5484.089817572416</v>
      </c>
      <c r="AA56" s="66">
        <f t="shared" si="14"/>
        <v>70255.513640046338</v>
      </c>
      <c r="AB56" s="66">
        <f t="shared" si="15"/>
        <v>64077.218509330254</v>
      </c>
    </row>
    <row r="57" spans="1:28" s="10" customFormat="1" ht="31.5" x14ac:dyDescent="0.25">
      <c r="A57" s="29" t="s">
        <v>415</v>
      </c>
      <c r="B57" s="17" t="s">
        <v>90</v>
      </c>
      <c r="C57" s="62" t="s">
        <v>319</v>
      </c>
      <c r="D57" s="66">
        <v>4887.4159641003516</v>
      </c>
      <c r="E57" s="66">
        <v>4340.7103279099993</v>
      </c>
      <c r="F57" s="66">
        <v>4629.2936812099997</v>
      </c>
      <c r="G57" s="66">
        <v>5024.8115072776045</v>
      </c>
      <c r="H57" s="66">
        <v>5110.2541803699996</v>
      </c>
      <c r="I57" s="66">
        <v>4784.8481062454857</v>
      </c>
      <c r="J57" s="66">
        <v>5349.9156835800004</v>
      </c>
      <c r="K57" s="66">
        <v>5578.8183658773187</v>
      </c>
      <c r="L57" s="66">
        <v>5188.64079829</v>
      </c>
      <c r="M57" s="66">
        <v>5888.5772568896145</v>
      </c>
      <c r="N57" s="66">
        <v>5366.3374325494005</v>
      </c>
      <c r="O57" s="66">
        <v>6165.8112341558563</v>
      </c>
      <c r="P57" s="66">
        <v>5287.6905381067172</v>
      </c>
      <c r="Q57" s="66">
        <v>6443.4402445550486</v>
      </c>
      <c r="R57" s="66">
        <v>5291.072421366609</v>
      </c>
      <c r="S57" s="66">
        <v>6718.2267328979306</v>
      </c>
      <c r="T57" s="66">
        <v>5239.5274339424641</v>
      </c>
      <c r="U57" s="66">
        <v>6919.7735348848692</v>
      </c>
      <c r="V57" s="66">
        <v>5169.2806273658362</v>
      </c>
      <c r="W57" s="66">
        <v>7127.3667409314139</v>
      </c>
      <c r="X57" s="66">
        <f>V57*1.03</f>
        <v>5324.3590461868116</v>
      </c>
      <c r="Y57" s="66">
        <v>7341.1877431593566</v>
      </c>
      <c r="Z57" s="66">
        <f>X57*1.03</f>
        <v>5484.089817572416</v>
      </c>
      <c r="AA57" s="66">
        <f t="shared" si="14"/>
        <v>62643.371717301401</v>
      </c>
      <c r="AB57" s="66">
        <f t="shared" si="15"/>
        <v>52811.167979330261</v>
      </c>
    </row>
    <row r="58" spans="1:28" s="10" customFormat="1" x14ac:dyDescent="0.25">
      <c r="A58" s="29" t="s">
        <v>416</v>
      </c>
      <c r="B58" s="17" t="s">
        <v>214</v>
      </c>
      <c r="C58" s="62" t="s">
        <v>319</v>
      </c>
      <c r="D58" s="66">
        <v>6428.7020517585433</v>
      </c>
      <c r="E58" s="66">
        <v>6037.3491189999995</v>
      </c>
      <c r="F58" s="66">
        <v>486.73645766999999</v>
      </c>
      <c r="G58" s="66">
        <v>0</v>
      </c>
      <c r="H58" s="66">
        <v>0</v>
      </c>
      <c r="I58" s="66">
        <v>0</v>
      </c>
      <c r="J58" s="66">
        <v>0</v>
      </c>
      <c r="K58" s="66">
        <v>7612.1419227449305</v>
      </c>
      <c r="L58" s="66">
        <v>11266.05053</v>
      </c>
      <c r="M58" s="66">
        <v>0</v>
      </c>
      <c r="N58" s="66">
        <v>0</v>
      </c>
      <c r="O58" s="66">
        <v>0</v>
      </c>
      <c r="P58" s="66">
        <v>0</v>
      </c>
      <c r="Q58" s="66">
        <v>0</v>
      </c>
      <c r="R58" s="66">
        <v>0</v>
      </c>
      <c r="S58" s="66">
        <v>0</v>
      </c>
      <c r="T58" s="66">
        <v>0</v>
      </c>
      <c r="U58" s="66">
        <v>0</v>
      </c>
      <c r="V58" s="66">
        <v>0</v>
      </c>
      <c r="W58" s="66">
        <v>0</v>
      </c>
      <c r="X58" s="66">
        <f>V58*1.03</f>
        <v>0</v>
      </c>
      <c r="Y58" s="66">
        <v>0</v>
      </c>
      <c r="Z58" s="66">
        <f>X58*1.03</f>
        <v>0</v>
      </c>
      <c r="AA58" s="66">
        <f t="shared" si="14"/>
        <v>7612.1419227449305</v>
      </c>
      <c r="AB58" s="66">
        <f t="shared" si="15"/>
        <v>11266.05053</v>
      </c>
    </row>
    <row r="59" spans="1:28" s="10" customFormat="1" x14ac:dyDescent="0.25">
      <c r="A59" s="29" t="s">
        <v>417</v>
      </c>
      <c r="B59" s="16" t="s">
        <v>175</v>
      </c>
      <c r="C59" s="62" t="s">
        <v>319</v>
      </c>
      <c r="D59" s="66">
        <v>73.535990189999993</v>
      </c>
      <c r="E59" s="66">
        <v>0</v>
      </c>
      <c r="F59" s="66">
        <v>0</v>
      </c>
      <c r="G59" s="66">
        <v>0</v>
      </c>
      <c r="H59" s="66">
        <v>0</v>
      </c>
      <c r="I59" s="66">
        <v>0</v>
      </c>
      <c r="J59" s="66">
        <v>0</v>
      </c>
      <c r="K59" s="66">
        <v>0</v>
      </c>
      <c r="L59" s="66">
        <v>92.042245729999991</v>
      </c>
      <c r="M59" s="66">
        <v>0</v>
      </c>
      <c r="N59" s="66">
        <v>100.44765614783734</v>
      </c>
      <c r="O59" s="66">
        <v>0</v>
      </c>
      <c r="P59" s="66">
        <v>105.02653422530334</v>
      </c>
      <c r="Q59" s="66">
        <v>0</v>
      </c>
      <c r="R59" s="66">
        <v>109.7487418766914</v>
      </c>
      <c r="S59" s="66">
        <v>0</v>
      </c>
      <c r="T59" s="66">
        <v>114.68707242085651</v>
      </c>
      <c r="U59" s="66">
        <v>0</v>
      </c>
      <c r="V59" s="66">
        <v>119.85061666859433</v>
      </c>
      <c r="W59" s="66">
        <v>0</v>
      </c>
      <c r="X59" s="66">
        <f>V59*1.04</f>
        <v>124.64464133533811</v>
      </c>
      <c r="Y59" s="66">
        <v>0</v>
      </c>
      <c r="Z59" s="66">
        <f>X59*1.04</f>
        <v>129.63042698875162</v>
      </c>
      <c r="AA59" s="66">
        <f t="shared" si="14"/>
        <v>0</v>
      </c>
      <c r="AB59" s="66">
        <f t="shared" si="15"/>
        <v>896.07793539337263</v>
      </c>
    </row>
    <row r="60" spans="1:28" s="10" customFormat="1" x14ac:dyDescent="0.25">
      <c r="A60" s="29" t="s">
        <v>418</v>
      </c>
      <c r="B60" s="14" t="s">
        <v>510</v>
      </c>
      <c r="C60" s="62" t="s">
        <v>319</v>
      </c>
      <c r="D60" s="66">
        <v>917.20810127000016</v>
      </c>
      <c r="E60" s="66">
        <v>1773.6271837700001</v>
      </c>
      <c r="F60" s="66">
        <v>1900.9371817779349</v>
      </c>
      <c r="G60" s="66">
        <v>2002.5003251887222</v>
      </c>
      <c r="H60" s="66">
        <v>1974.9032528199998</v>
      </c>
      <c r="I60" s="66">
        <v>2082.7061618326811</v>
      </c>
      <c r="J60" s="66">
        <v>2115.86527415</v>
      </c>
      <c r="K60" s="66">
        <v>2222.443222406328</v>
      </c>
      <c r="L60" s="66">
        <v>1182.7047652277245</v>
      </c>
      <c r="M60" s="66">
        <v>2379.7662074277382</v>
      </c>
      <c r="N60" s="66">
        <v>1064.4764078964718</v>
      </c>
      <c r="O60" s="66">
        <v>2457.1023531229907</v>
      </c>
      <c r="P60" s="66">
        <v>1082.9700711113235</v>
      </c>
      <c r="Q60" s="66">
        <v>2485.0809469121268</v>
      </c>
      <c r="R60" s="66">
        <v>1074.3555622311362</v>
      </c>
      <c r="S60" s="66">
        <v>2476.5969009135706</v>
      </c>
      <c r="T60" s="66">
        <v>1152.5533002080122</v>
      </c>
      <c r="U60" s="66">
        <v>2526.128838931842</v>
      </c>
      <c r="V60" s="66">
        <v>1129.4675980428119</v>
      </c>
      <c r="W60" s="66">
        <v>2576.6514157104784</v>
      </c>
      <c r="X60" s="66">
        <f>V60*1.04</f>
        <v>1174.6463019645244</v>
      </c>
      <c r="Y60" s="66">
        <v>2628.1844440246878</v>
      </c>
      <c r="Z60" s="66">
        <f>X60*1.04</f>
        <v>1221.6321540431054</v>
      </c>
      <c r="AA60" s="66">
        <f t="shared" si="14"/>
        <v>23842.722856419765</v>
      </c>
      <c r="AB60" s="66">
        <f t="shared" si="15"/>
        <v>13173.574687695109</v>
      </c>
    </row>
    <row r="61" spans="1:28" s="10" customFormat="1" x14ac:dyDescent="0.25">
      <c r="A61" s="29" t="s">
        <v>419</v>
      </c>
      <c r="B61" s="14" t="s">
        <v>511</v>
      </c>
      <c r="C61" s="62" t="s">
        <v>319</v>
      </c>
      <c r="D61" s="66">
        <v>988.35518147948062</v>
      </c>
      <c r="E61" s="66">
        <v>0</v>
      </c>
      <c r="F61" s="66">
        <v>0</v>
      </c>
      <c r="G61" s="66">
        <v>0</v>
      </c>
      <c r="H61" s="66">
        <v>0</v>
      </c>
      <c r="I61" s="66">
        <v>0</v>
      </c>
      <c r="J61" s="66">
        <v>0</v>
      </c>
      <c r="K61" s="66">
        <v>0</v>
      </c>
      <c r="L61" s="66">
        <v>1360.3383990210648</v>
      </c>
      <c r="M61" s="66">
        <v>0</v>
      </c>
      <c r="N61" s="66">
        <v>1266.6021703555198</v>
      </c>
      <c r="O61" s="66">
        <v>0</v>
      </c>
      <c r="P61" s="66">
        <v>1326.3171151595664</v>
      </c>
      <c r="Q61" s="66">
        <v>0</v>
      </c>
      <c r="R61" s="66">
        <v>1361.0576117345088</v>
      </c>
      <c r="S61" s="66">
        <v>0</v>
      </c>
      <c r="T61" s="66">
        <v>1428.4344651578247</v>
      </c>
      <c r="U61" s="66">
        <v>0</v>
      </c>
      <c r="V61" s="66">
        <v>1444.0063272377256</v>
      </c>
      <c r="W61" s="66">
        <v>0</v>
      </c>
      <c r="X61" s="66">
        <f>V61*1.04</f>
        <v>1501.7665803272346</v>
      </c>
      <c r="Y61" s="66">
        <v>0</v>
      </c>
      <c r="Z61" s="66">
        <f>X61*1.04</f>
        <v>1561.8372435403239</v>
      </c>
      <c r="AA61" s="66">
        <f t="shared" si="14"/>
        <v>0</v>
      </c>
      <c r="AB61" s="66">
        <f t="shared" si="15"/>
        <v>11250.359912533768</v>
      </c>
    </row>
    <row r="62" spans="1:28" s="10" customFormat="1" x14ac:dyDescent="0.25">
      <c r="A62" s="29" t="s">
        <v>420</v>
      </c>
      <c r="B62" s="18" t="s">
        <v>598</v>
      </c>
      <c r="C62" s="62" t="s">
        <v>319</v>
      </c>
      <c r="D62" s="66">
        <f>D63+D64+D67</f>
        <v>12251.789675512498</v>
      </c>
      <c r="E62" s="66">
        <f t="shared" ref="E62:Z62" si="37">E63+E64+E67</f>
        <v>13571.434505620002</v>
      </c>
      <c r="F62" s="66">
        <f t="shared" si="37"/>
        <v>13195.118082092577</v>
      </c>
      <c r="G62" s="66">
        <f t="shared" si="37"/>
        <v>14755.102034414249</v>
      </c>
      <c r="H62" s="66">
        <f t="shared" si="37"/>
        <v>14968.65229487714</v>
      </c>
      <c r="I62" s="66">
        <f t="shared" si="37"/>
        <v>14103.721064800682</v>
      </c>
      <c r="J62" s="66">
        <f t="shared" si="37"/>
        <v>15273.73942041</v>
      </c>
      <c r="K62" s="66">
        <f t="shared" si="37"/>
        <v>15908.994430482539</v>
      </c>
      <c r="L62" s="66">
        <f t="shared" si="37"/>
        <v>16464.230096050003</v>
      </c>
      <c r="M62" s="66">
        <f t="shared" si="37"/>
        <v>13831.512642525735</v>
      </c>
      <c r="N62" s="66">
        <f t="shared" si="37"/>
        <v>13468.678000800415</v>
      </c>
      <c r="O62" s="66">
        <f t="shared" si="37"/>
        <v>14143.656109310656</v>
      </c>
      <c r="P62" s="66">
        <f t="shared" si="37"/>
        <v>13917.582848495096</v>
      </c>
      <c r="Q62" s="66">
        <f t="shared" si="37"/>
        <v>14510.612993096674</v>
      </c>
      <c r="R62" s="66">
        <f t="shared" si="37"/>
        <v>14420.484938811478</v>
      </c>
      <c r="S62" s="66">
        <f t="shared" si="37"/>
        <v>14915.713841136414</v>
      </c>
      <c r="T62" s="66">
        <f t="shared" si="37"/>
        <v>14867.367740435968</v>
      </c>
      <c r="U62" s="66">
        <f t="shared" si="37"/>
        <v>15315.648493935247</v>
      </c>
      <c r="V62" s="66">
        <f t="shared" si="37"/>
        <v>15400.555931755933</v>
      </c>
      <c r="W62" s="66">
        <f t="shared" si="37"/>
        <v>15726.630451069339</v>
      </c>
      <c r="X62" s="66">
        <f t="shared" si="37"/>
        <v>15876.090356804963</v>
      </c>
      <c r="Y62" s="66">
        <f t="shared" si="37"/>
        <v>16148.972116963774</v>
      </c>
      <c r="Z62" s="66">
        <f t="shared" si="37"/>
        <v>16366.431524489321</v>
      </c>
      <c r="AA62" s="66">
        <f t="shared" si="14"/>
        <v>150744.13279380751</v>
      </c>
      <c r="AB62" s="66">
        <f t="shared" si="15"/>
        <v>151023.81315293029</v>
      </c>
    </row>
    <row r="63" spans="1:28" s="10" customFormat="1" ht="31.5" x14ac:dyDescent="0.25">
      <c r="A63" s="29" t="s">
        <v>421</v>
      </c>
      <c r="B63" s="15" t="s">
        <v>303</v>
      </c>
      <c r="C63" s="62" t="s">
        <v>319</v>
      </c>
      <c r="D63" s="66">
        <v>8341.472847862502</v>
      </c>
      <c r="E63" s="66">
        <v>8439.3648014700011</v>
      </c>
      <c r="F63" s="66">
        <v>7887.3871232999991</v>
      </c>
      <c r="G63" s="66">
        <v>8231.6240125784916</v>
      </c>
      <c r="H63" s="66">
        <v>8528.9356410971395</v>
      </c>
      <c r="I63" s="66">
        <v>7138.3285079353082</v>
      </c>
      <c r="J63" s="66">
        <v>8208.0738082000007</v>
      </c>
      <c r="K63" s="66">
        <v>7339.3530244100302</v>
      </c>
      <c r="L63" s="66">
        <v>7234.9961997299997</v>
      </c>
      <c r="M63" s="66">
        <v>6977.3260437053004</v>
      </c>
      <c r="N63" s="66">
        <v>7043.45716567401</v>
      </c>
      <c r="O63" s="66">
        <v>7185.9993715706805</v>
      </c>
      <c r="P63" s="66">
        <v>7292.0206718843592</v>
      </c>
      <c r="Q63" s="66">
        <v>7453.2391610012201</v>
      </c>
      <c r="R63" s="66">
        <v>7549.7151360764392</v>
      </c>
      <c r="S63" s="66">
        <v>7730.0042907952993</v>
      </c>
      <c r="T63" s="66">
        <v>7805.4776302473792</v>
      </c>
      <c r="U63" s="66">
        <v>7961.9044195191591</v>
      </c>
      <c r="V63" s="66">
        <v>8064.8477240778611</v>
      </c>
      <c r="W63" s="66">
        <v>8200.7615521047355</v>
      </c>
      <c r="X63" s="66">
        <f>V63*1.03</f>
        <v>8306.7931558001965</v>
      </c>
      <c r="Y63" s="66">
        <v>8446.7843986678763</v>
      </c>
      <c r="Z63" s="66">
        <f>X63*1.03</f>
        <v>8555.9969504742021</v>
      </c>
      <c r="AA63" s="66">
        <f t="shared" si="14"/>
        <v>78032.381711071444</v>
      </c>
      <c r="AB63" s="66">
        <f t="shared" si="15"/>
        <v>78590.31408326159</v>
      </c>
    </row>
    <row r="64" spans="1:28" s="10" customFormat="1" ht="31.5" x14ac:dyDescent="0.25">
      <c r="A64" s="29" t="s">
        <v>422</v>
      </c>
      <c r="B64" s="15" t="s">
        <v>305</v>
      </c>
      <c r="C64" s="62" t="s">
        <v>319</v>
      </c>
      <c r="D64" s="66">
        <v>2812.1848783299997</v>
      </c>
      <c r="E64" s="66">
        <v>4044.6962645600001</v>
      </c>
      <c r="F64" s="66">
        <v>4290.5033019500006</v>
      </c>
      <c r="G64" s="66">
        <v>5413.0038362538298</v>
      </c>
      <c r="H64" s="66">
        <v>5430.4865853400006</v>
      </c>
      <c r="I64" s="66">
        <v>5731.5199914150171</v>
      </c>
      <c r="J64" s="66">
        <v>5867.7908768400002</v>
      </c>
      <c r="K64" s="66">
        <v>7229.1822745782019</v>
      </c>
      <c r="L64" s="66">
        <v>7979.9665664299991</v>
      </c>
      <c r="M64" s="66">
        <v>5601.0044488513049</v>
      </c>
      <c r="N64" s="66">
        <v>5245.5660334589556</v>
      </c>
      <c r="O64" s="66">
        <v>5680.0209741440221</v>
      </c>
      <c r="P64" s="66">
        <v>5427.2052370305673</v>
      </c>
      <c r="Q64" s="66">
        <v>5743.8863048632011</v>
      </c>
      <c r="R64" s="66">
        <v>5610.0434937128821</v>
      </c>
      <c r="S64" s="66">
        <v>5820.2878299250724</v>
      </c>
      <c r="T64" s="66">
        <v>5794.209294867117</v>
      </c>
      <c r="U64" s="66">
        <v>5961.0139195917245</v>
      </c>
      <c r="V64" s="66">
        <v>5983.9334980427611</v>
      </c>
      <c r="W64" s="66">
        <v>6105.2841410437541</v>
      </c>
      <c r="X64" s="66">
        <f>V64*1.03</f>
        <v>6163.4515029840441</v>
      </c>
      <c r="Y64" s="66">
        <v>6253.1912652166302</v>
      </c>
      <c r="Z64" s="66">
        <f>X64*1.03</f>
        <v>6348.3550480735657</v>
      </c>
      <c r="AA64" s="66">
        <f t="shared" si="14"/>
        <v>59692.148620393913</v>
      </c>
      <c r="AB64" s="66">
        <f t="shared" si="15"/>
        <v>59851.008136779892</v>
      </c>
    </row>
    <row r="65" spans="1:28" s="10" customFormat="1" ht="15.75" customHeight="1" x14ac:dyDescent="0.25">
      <c r="A65" s="29" t="s">
        <v>423</v>
      </c>
      <c r="B65" s="14" t="s">
        <v>636</v>
      </c>
      <c r="C65" s="62" t="s">
        <v>319</v>
      </c>
      <c r="D65" s="66" t="s">
        <v>84</v>
      </c>
      <c r="E65" s="66" t="s">
        <v>84</v>
      </c>
      <c r="F65" s="66" t="s">
        <v>84</v>
      </c>
      <c r="G65" s="66" t="s">
        <v>84</v>
      </c>
      <c r="H65" s="66" t="s">
        <v>84</v>
      </c>
      <c r="I65" s="66" t="s">
        <v>84</v>
      </c>
      <c r="J65" s="66" t="s">
        <v>84</v>
      </c>
      <c r="K65" s="66" t="s">
        <v>84</v>
      </c>
      <c r="L65" s="66" t="s">
        <v>84</v>
      </c>
      <c r="M65" s="66" t="s">
        <v>84</v>
      </c>
      <c r="N65" s="66" t="s">
        <v>84</v>
      </c>
      <c r="O65" s="66" t="s">
        <v>84</v>
      </c>
      <c r="P65" s="66" t="s">
        <v>84</v>
      </c>
      <c r="Q65" s="66" t="s">
        <v>84</v>
      </c>
      <c r="R65" s="66" t="s">
        <v>84</v>
      </c>
      <c r="S65" s="66" t="s">
        <v>84</v>
      </c>
      <c r="T65" s="66" t="s">
        <v>84</v>
      </c>
      <c r="U65" s="66" t="s">
        <v>84</v>
      </c>
      <c r="V65" s="66" t="s">
        <v>84</v>
      </c>
      <c r="W65" s="66" t="s">
        <v>84</v>
      </c>
      <c r="X65" s="66" t="s">
        <v>84</v>
      </c>
      <c r="Y65" s="66" t="s">
        <v>84</v>
      </c>
      <c r="Z65" s="66" t="s">
        <v>84</v>
      </c>
      <c r="AA65" s="66" t="s">
        <v>84</v>
      </c>
      <c r="AB65" s="66" t="s">
        <v>84</v>
      </c>
    </row>
    <row r="66" spans="1:28" s="10" customFormat="1" ht="15.75" customHeight="1" x14ac:dyDescent="0.25">
      <c r="A66" s="29" t="s">
        <v>424</v>
      </c>
      <c r="B66" s="14" t="s">
        <v>657</v>
      </c>
      <c r="C66" s="62" t="s">
        <v>319</v>
      </c>
      <c r="D66" s="66" t="s">
        <v>84</v>
      </c>
      <c r="E66" s="66" t="s">
        <v>84</v>
      </c>
      <c r="F66" s="66" t="s">
        <v>84</v>
      </c>
      <c r="G66" s="66" t="s">
        <v>84</v>
      </c>
      <c r="H66" s="66" t="s">
        <v>84</v>
      </c>
      <c r="I66" s="66" t="s">
        <v>84</v>
      </c>
      <c r="J66" s="66" t="s">
        <v>84</v>
      </c>
      <c r="K66" s="66" t="s">
        <v>84</v>
      </c>
      <c r="L66" s="66" t="s">
        <v>84</v>
      </c>
      <c r="M66" s="66" t="s">
        <v>84</v>
      </c>
      <c r="N66" s="66" t="s">
        <v>84</v>
      </c>
      <c r="O66" s="66" t="s">
        <v>84</v>
      </c>
      <c r="P66" s="66" t="s">
        <v>84</v>
      </c>
      <c r="Q66" s="66" t="s">
        <v>84</v>
      </c>
      <c r="R66" s="66" t="s">
        <v>84</v>
      </c>
      <c r="S66" s="66" t="s">
        <v>84</v>
      </c>
      <c r="T66" s="66" t="s">
        <v>84</v>
      </c>
      <c r="U66" s="66" t="s">
        <v>84</v>
      </c>
      <c r="V66" s="66" t="s">
        <v>84</v>
      </c>
      <c r="W66" s="66" t="s">
        <v>84</v>
      </c>
      <c r="X66" s="66" t="s">
        <v>84</v>
      </c>
      <c r="Y66" s="66" t="s">
        <v>84</v>
      </c>
      <c r="Z66" s="66" t="s">
        <v>84</v>
      </c>
      <c r="AA66" s="66" t="s">
        <v>84</v>
      </c>
      <c r="AB66" s="66" t="s">
        <v>84</v>
      </c>
    </row>
    <row r="67" spans="1:28" s="10" customFormat="1" x14ac:dyDescent="0.25">
      <c r="A67" s="29" t="s">
        <v>425</v>
      </c>
      <c r="B67" s="14" t="s">
        <v>91</v>
      </c>
      <c r="C67" s="62" t="s">
        <v>319</v>
      </c>
      <c r="D67" s="66">
        <v>1098.1319493199969</v>
      </c>
      <c r="E67" s="66">
        <v>1087.3734395900003</v>
      </c>
      <c r="F67" s="66">
        <v>1017.2276568425763</v>
      </c>
      <c r="G67" s="66">
        <v>1110.4741855819268</v>
      </c>
      <c r="H67" s="66">
        <v>1009.2300684399996</v>
      </c>
      <c r="I67" s="66">
        <v>1233.8725654503567</v>
      </c>
      <c r="J67" s="66">
        <v>1197.8747353700005</v>
      </c>
      <c r="K67" s="66">
        <v>1340.459131494307</v>
      </c>
      <c r="L67" s="66">
        <v>1249.2673298900045</v>
      </c>
      <c r="M67" s="66">
        <v>1253.18214996913</v>
      </c>
      <c r="N67" s="66">
        <v>1179.6548016674496</v>
      </c>
      <c r="O67" s="66">
        <v>1277.6357635959514</v>
      </c>
      <c r="P67" s="66">
        <v>1198.3569395801696</v>
      </c>
      <c r="Q67" s="66">
        <v>1313.4875272322529</v>
      </c>
      <c r="R67" s="66">
        <v>1260.7263090221568</v>
      </c>
      <c r="S67" s="66">
        <v>1365.4217204160416</v>
      </c>
      <c r="T67" s="66">
        <v>1267.6808153214715</v>
      </c>
      <c r="U67" s="66">
        <v>1392.7301548243627</v>
      </c>
      <c r="V67" s="66">
        <v>1351.7747096353105</v>
      </c>
      <c r="W67" s="66">
        <v>1420.5847579208498</v>
      </c>
      <c r="X67" s="66">
        <f>V67*1.04</f>
        <v>1405.8456980207229</v>
      </c>
      <c r="Y67" s="66">
        <v>1448.9964530792668</v>
      </c>
      <c r="Z67" s="66">
        <f>X67*1.04</f>
        <v>1462.079525941552</v>
      </c>
      <c r="AA67" s="66">
        <f t="shared" ref="AA67:AA76" si="38">H67+J67+K67+M67+O67+Q67+S67+U67+W67+Y67</f>
        <v>13019.602462342162</v>
      </c>
      <c r="AB67" s="66">
        <f t="shared" ref="AB67:AB76" si="39">H67+J67+L67+N67+P67+R67+T67+V67+X67+Z67</f>
        <v>12582.490932888837</v>
      </c>
    </row>
    <row r="68" spans="1:28" s="10" customFormat="1" x14ac:dyDescent="0.25">
      <c r="A68" s="29" t="s">
        <v>426</v>
      </c>
      <c r="B68" s="18" t="s">
        <v>392</v>
      </c>
      <c r="C68" s="62" t="s">
        <v>319</v>
      </c>
      <c r="D68" s="66">
        <v>8942.3987537264366</v>
      </c>
      <c r="E68" s="66">
        <v>9319.298228923677</v>
      </c>
      <c r="F68" s="66">
        <v>9893.5241903894494</v>
      </c>
      <c r="G68" s="66">
        <v>10182.294002720204</v>
      </c>
      <c r="H68" s="66">
        <v>10575.877955800001</v>
      </c>
      <c r="I68" s="66">
        <v>10398.806725626513</v>
      </c>
      <c r="J68" s="66">
        <v>11310.260931639999</v>
      </c>
      <c r="K68" s="66">
        <v>12380.762139212491</v>
      </c>
      <c r="L68" s="66">
        <v>12770.71285504924</v>
      </c>
      <c r="M68" s="66">
        <v>12351.871996631873</v>
      </c>
      <c r="N68" s="66">
        <v>11987.497638169907</v>
      </c>
      <c r="O68" s="66">
        <v>12861.111631849471</v>
      </c>
      <c r="P68" s="66">
        <v>12551.432135856352</v>
      </c>
      <c r="Q68" s="66">
        <v>13356.50313912097</v>
      </c>
      <c r="R68" s="66">
        <v>13049.960490508536</v>
      </c>
      <c r="S68" s="66">
        <v>13980.88671343733</v>
      </c>
      <c r="T68" s="66">
        <v>13568.251041487552</v>
      </c>
      <c r="U68" s="66">
        <v>14540.122181974823</v>
      </c>
      <c r="V68" s="66">
        <v>14107.248956345378</v>
      </c>
      <c r="W68" s="66">
        <v>15121.727069253817</v>
      </c>
      <c r="X68" s="66">
        <f>V68*1.04</f>
        <v>14671.538914599194</v>
      </c>
      <c r="Y68" s="66">
        <v>15726.596152023971</v>
      </c>
      <c r="Z68" s="66">
        <f>X68*1.04</f>
        <v>15258.400471183162</v>
      </c>
      <c r="AA68" s="66">
        <f t="shared" si="38"/>
        <v>132205.71991094475</v>
      </c>
      <c r="AB68" s="66">
        <f t="shared" si="39"/>
        <v>129851.18139063932</v>
      </c>
    </row>
    <row r="69" spans="1:28" s="10" customFormat="1" x14ac:dyDescent="0.25">
      <c r="A69" s="29" t="s">
        <v>427</v>
      </c>
      <c r="B69" s="18" t="s">
        <v>393</v>
      </c>
      <c r="C69" s="62" t="s">
        <v>319</v>
      </c>
      <c r="D69" s="66">
        <v>3510.96925831</v>
      </c>
      <c r="E69" s="66">
        <v>3955.0074518309193</v>
      </c>
      <c r="F69" s="66">
        <v>4175.516370092224</v>
      </c>
      <c r="G69" s="66">
        <v>4218.2165363748045</v>
      </c>
      <c r="H69" s="66">
        <v>4251.9413570400002</v>
      </c>
      <c r="I69" s="66">
        <v>4303.3362335806851</v>
      </c>
      <c r="J69" s="66">
        <v>4428.329195719999</v>
      </c>
      <c r="K69" s="66">
        <v>4660.8408105681665</v>
      </c>
      <c r="L69" s="66">
        <v>4610.798806589999</v>
      </c>
      <c r="M69" s="66">
        <v>4938.4616870537257</v>
      </c>
      <c r="N69" s="66">
        <v>4765.4914878876052</v>
      </c>
      <c r="O69" s="66">
        <v>5081.5569331045817</v>
      </c>
      <c r="P69" s="66">
        <v>4912.3994826432763</v>
      </c>
      <c r="Q69" s="66">
        <v>5245.6415500778867</v>
      </c>
      <c r="R69" s="66">
        <v>4997.7877199245195</v>
      </c>
      <c r="S69" s="66">
        <v>5461.757016278033</v>
      </c>
      <c r="T69" s="66">
        <v>5290.4877255289175</v>
      </c>
      <c r="U69" s="66">
        <v>5644.8370153024016</v>
      </c>
      <c r="V69" s="66">
        <v>5382.0314625743649</v>
      </c>
      <c r="W69" s="66">
        <v>5870.6304959144982</v>
      </c>
      <c r="X69" s="66">
        <f>V69</f>
        <v>5382.0314625743649</v>
      </c>
      <c r="Y69" s="66">
        <v>6105.4557157510781</v>
      </c>
      <c r="Z69" s="66">
        <f>X69</f>
        <v>5382.0314625743649</v>
      </c>
      <c r="AA69" s="66">
        <f t="shared" si="38"/>
        <v>51689.451776810369</v>
      </c>
      <c r="AB69" s="66">
        <f t="shared" si="39"/>
        <v>49403.330163057406</v>
      </c>
    </row>
    <row r="70" spans="1:28" s="10" customFormat="1" x14ac:dyDescent="0.25">
      <c r="A70" s="29" t="s">
        <v>428</v>
      </c>
      <c r="B70" s="18" t="s">
        <v>599</v>
      </c>
      <c r="C70" s="62" t="s">
        <v>319</v>
      </c>
      <c r="D70" s="66">
        <f t="shared" ref="D70:L70" si="40">D71+D72</f>
        <v>275.77217102000003</v>
      </c>
      <c r="E70" s="66">
        <f t="shared" si="40"/>
        <v>347.64035531000002</v>
      </c>
      <c r="F70" s="66">
        <f t="shared" si="40"/>
        <v>409.67402414419496</v>
      </c>
      <c r="G70" s="66">
        <f t="shared" si="40"/>
        <v>506.04875508117533</v>
      </c>
      <c r="H70" s="66">
        <f t="shared" si="40"/>
        <v>463.22238309766567</v>
      </c>
      <c r="I70" s="66">
        <f t="shared" si="40"/>
        <v>572.20540206331918</v>
      </c>
      <c r="J70" s="66">
        <f t="shared" si="40"/>
        <v>519.13838258999988</v>
      </c>
      <c r="K70" s="66">
        <f t="shared" si="40"/>
        <v>794.88251519795313</v>
      </c>
      <c r="L70" s="66">
        <f t="shared" si="40"/>
        <v>690.08463348999999</v>
      </c>
      <c r="M70" s="66">
        <f>M71+M72</f>
        <v>895.55566979237426</v>
      </c>
      <c r="N70" s="66">
        <f t="shared" ref="N70" si="41">N71+N72</f>
        <v>566.93685070018489</v>
      </c>
      <c r="O70" s="66">
        <f>O71+O72</f>
        <v>868.00689444042246</v>
      </c>
      <c r="P70" s="66">
        <f t="shared" ref="P70" si="42">P71+P72</f>
        <v>693.66155699428487</v>
      </c>
      <c r="Q70" s="66">
        <f>Q71+Q72</f>
        <v>869.72827360710551</v>
      </c>
      <c r="R70" s="66">
        <f t="shared" ref="R70" si="43">R71+R72</f>
        <v>696.02802617075474</v>
      </c>
      <c r="S70" s="66">
        <f>S71+S72</f>
        <v>886.48189715546607</v>
      </c>
      <c r="T70" s="66">
        <f t="shared" ref="T70" si="44">T71+T72</f>
        <v>711.10703910223049</v>
      </c>
      <c r="U70" s="66">
        <f>U71+U72</f>
        <v>1007.0253828694775</v>
      </c>
      <c r="V70" s="66">
        <f t="shared" ref="V70" si="45">V71+V72</f>
        <v>732.19988798331508</v>
      </c>
      <c r="W70" s="66">
        <f>W71+W72</f>
        <v>1139.2506637316794</v>
      </c>
      <c r="X70" s="66">
        <f t="shared" ref="X70:Z70" si="46">X71+X72</f>
        <v>732.19988798331508</v>
      </c>
      <c r="Y70" s="66">
        <f>Y71+Y72</f>
        <v>1283.4394830755443</v>
      </c>
      <c r="Z70" s="66">
        <f t="shared" si="46"/>
        <v>732.19988798331508</v>
      </c>
      <c r="AA70" s="66">
        <f t="shared" si="38"/>
        <v>8726.7315455576882</v>
      </c>
      <c r="AB70" s="66">
        <f t="shared" si="39"/>
        <v>6536.7785360950666</v>
      </c>
    </row>
    <row r="71" spans="1:28" s="10" customFormat="1" x14ac:dyDescent="0.25">
      <c r="A71" s="29" t="s">
        <v>66</v>
      </c>
      <c r="B71" s="14" t="s">
        <v>367</v>
      </c>
      <c r="C71" s="62" t="s">
        <v>319</v>
      </c>
      <c r="D71" s="66">
        <v>241.82866300000003</v>
      </c>
      <c r="E71" s="66">
        <v>313.07556099999999</v>
      </c>
      <c r="F71" s="66">
        <v>373.07342099705585</v>
      </c>
      <c r="G71" s="66">
        <v>456.60453513424631</v>
      </c>
      <c r="H71" s="66">
        <v>428.25237799987968</v>
      </c>
      <c r="I71" s="66">
        <v>524.43342553003117</v>
      </c>
      <c r="J71" s="66">
        <v>478.18140900000003</v>
      </c>
      <c r="K71" s="66">
        <v>749.17872080378527</v>
      </c>
      <c r="L71" s="66">
        <v>652.18737999999996</v>
      </c>
      <c r="M71" s="66">
        <v>848.6175641126149</v>
      </c>
      <c r="N71" s="66">
        <v>528.14671480082495</v>
      </c>
      <c r="O71" s="66">
        <v>819.78081339622304</v>
      </c>
      <c r="P71" s="66">
        <v>653.86102297428488</v>
      </c>
      <c r="Q71" s="66">
        <v>820.17139175422108</v>
      </c>
      <c r="R71" s="66">
        <v>655.06105485515468</v>
      </c>
      <c r="S71" s="66">
        <v>835.55580469119593</v>
      </c>
      <c r="T71" s="66">
        <v>668.92625530800626</v>
      </c>
      <c r="U71" s="66">
        <v>956.09929040520728</v>
      </c>
      <c r="V71" s="66">
        <v>688.75660675652205</v>
      </c>
      <c r="W71" s="66">
        <v>1088.3245712674093</v>
      </c>
      <c r="X71" s="66">
        <f>V71</f>
        <v>688.75660675652205</v>
      </c>
      <c r="Y71" s="66">
        <v>1232.5133906112742</v>
      </c>
      <c r="Z71" s="66">
        <f>X71</f>
        <v>688.75660675652205</v>
      </c>
      <c r="AA71" s="66">
        <f t="shared" si="38"/>
        <v>8256.6753340418109</v>
      </c>
      <c r="AB71" s="66">
        <f t="shared" si="39"/>
        <v>6130.8860352077172</v>
      </c>
    </row>
    <row r="72" spans="1:28" s="10" customFormat="1" ht="15.75" customHeight="1" x14ac:dyDescent="0.25">
      <c r="A72" s="29" t="s">
        <v>364</v>
      </c>
      <c r="B72" s="14" t="s">
        <v>56</v>
      </c>
      <c r="C72" s="62" t="s">
        <v>319</v>
      </c>
      <c r="D72" s="66">
        <v>33.943508019999982</v>
      </c>
      <c r="E72" s="66">
        <v>34.564794310000025</v>
      </c>
      <c r="F72" s="66">
        <v>36.600603147139111</v>
      </c>
      <c r="G72" s="66">
        <v>49.444219946929024</v>
      </c>
      <c r="H72" s="66">
        <v>34.970005097785986</v>
      </c>
      <c r="I72" s="66">
        <v>47.771976533288012</v>
      </c>
      <c r="J72" s="66">
        <v>40.956973589999848</v>
      </c>
      <c r="K72" s="66">
        <v>45.703794394167858</v>
      </c>
      <c r="L72" s="66">
        <v>37.897253490000026</v>
      </c>
      <c r="M72" s="66">
        <v>46.93810567975936</v>
      </c>
      <c r="N72" s="66">
        <v>38.790135899359939</v>
      </c>
      <c r="O72" s="66">
        <v>48.226081044199418</v>
      </c>
      <c r="P72" s="66">
        <v>39.800534019999986</v>
      </c>
      <c r="Q72" s="66">
        <v>49.55688185288443</v>
      </c>
      <c r="R72" s="66">
        <v>40.966971315600063</v>
      </c>
      <c r="S72" s="66">
        <v>50.926092464270141</v>
      </c>
      <c r="T72" s="66">
        <v>42.180783794224226</v>
      </c>
      <c r="U72" s="66">
        <v>50.926092464270255</v>
      </c>
      <c r="V72" s="66">
        <v>43.443281226793033</v>
      </c>
      <c r="W72" s="66">
        <v>50.926092464270141</v>
      </c>
      <c r="X72" s="66">
        <f>V72</f>
        <v>43.443281226793033</v>
      </c>
      <c r="Y72" s="66">
        <v>50.926092464270141</v>
      </c>
      <c r="Z72" s="66">
        <f>X72</f>
        <v>43.443281226793033</v>
      </c>
      <c r="AA72" s="66">
        <f t="shared" si="38"/>
        <v>470.05621151587758</v>
      </c>
      <c r="AB72" s="66">
        <f t="shared" si="39"/>
        <v>405.89250088734917</v>
      </c>
    </row>
    <row r="73" spans="1:28" s="10" customFormat="1" ht="15.75" customHeight="1" x14ac:dyDescent="0.25">
      <c r="A73" s="29" t="s">
        <v>429</v>
      </c>
      <c r="B73" s="18" t="s">
        <v>600</v>
      </c>
      <c r="C73" s="62" t="s">
        <v>319</v>
      </c>
      <c r="D73" s="66">
        <f t="shared" ref="D73:L73" si="47">D74+D75+D76</f>
        <v>1859.2245685132507</v>
      </c>
      <c r="E73" s="66">
        <f t="shared" si="47"/>
        <v>2024.8704388258507</v>
      </c>
      <c r="F73" s="66">
        <f t="shared" si="47"/>
        <v>1951.122824911547</v>
      </c>
      <c r="G73" s="66">
        <f t="shared" si="47"/>
        <v>2302.3172674347652</v>
      </c>
      <c r="H73" s="66">
        <f t="shared" si="47"/>
        <v>1992.6997856602868</v>
      </c>
      <c r="I73" s="66">
        <f t="shared" si="47"/>
        <v>2371.7829845510423</v>
      </c>
      <c r="J73" s="66">
        <f t="shared" si="47"/>
        <v>2203.2015960524827</v>
      </c>
      <c r="K73" s="66">
        <f t="shared" si="47"/>
        <v>2796.5213279128543</v>
      </c>
      <c r="L73" s="66">
        <f t="shared" si="47"/>
        <v>2857.2239117114259</v>
      </c>
      <c r="M73" s="66">
        <f>M74+M75+M76</f>
        <v>2681.0914898244496</v>
      </c>
      <c r="N73" s="66">
        <f t="shared" ref="N73" si="48">N74+N75+N76</f>
        <v>2926.190900813684</v>
      </c>
      <c r="O73" s="66">
        <f>O74+O75+O76</f>
        <v>2832.8272816764543</v>
      </c>
      <c r="P73" s="66">
        <f t="shared" ref="P73" si="49">P74+P75+P76</f>
        <v>3103.114055187707</v>
      </c>
      <c r="Q73" s="66">
        <f>Q74+Q75+Q76</f>
        <v>2936.9005570075969</v>
      </c>
      <c r="R73" s="66">
        <f t="shared" ref="R73" si="50">R74+R75+R76</f>
        <v>3313.1105048498439</v>
      </c>
      <c r="S73" s="66">
        <f>S74+S75+S76</f>
        <v>2589.4610202636632</v>
      </c>
      <c r="T73" s="66">
        <f t="shared" ref="T73" si="51">T74+T75+T76</f>
        <v>3584.4961314460279</v>
      </c>
      <c r="U73" s="66">
        <f>U74+U75+U76</f>
        <v>2538.4363928980456</v>
      </c>
      <c r="V73" s="66">
        <f t="shared" ref="V73" si="52">V74+V75+V76</f>
        <v>3672.665469148053</v>
      </c>
      <c r="W73" s="66">
        <f>W74+W75+W76</f>
        <v>2477.1203475511893</v>
      </c>
      <c r="X73" s="66">
        <f t="shared" ref="X73:Z73" si="53">X74+X75+X76</f>
        <v>3789.6652236751561</v>
      </c>
      <c r="Y73" s="66">
        <f>Y74+Y75+Y76</f>
        <v>2405.2589484329828</v>
      </c>
      <c r="Z73" s="66">
        <f t="shared" si="53"/>
        <v>3903.1106848354893</v>
      </c>
      <c r="AA73" s="66">
        <f t="shared" si="38"/>
        <v>25453.51874728001</v>
      </c>
      <c r="AB73" s="66">
        <f t="shared" si="39"/>
        <v>31345.478263380159</v>
      </c>
    </row>
    <row r="74" spans="1:28" s="10" customFormat="1" x14ac:dyDescent="0.25">
      <c r="A74" s="29" t="s">
        <v>430</v>
      </c>
      <c r="B74" s="14" t="s">
        <v>92</v>
      </c>
      <c r="C74" s="62" t="s">
        <v>319</v>
      </c>
      <c r="D74" s="66">
        <v>1208.4399063438952</v>
      </c>
      <c r="E74" s="66">
        <v>1325.10260017671</v>
      </c>
      <c r="F74" s="66">
        <v>1340.7530696834058</v>
      </c>
      <c r="G74" s="66">
        <v>1589.6388590980177</v>
      </c>
      <c r="H74" s="66">
        <v>1315.7744254398019</v>
      </c>
      <c r="I74" s="66">
        <v>1661.0818503571973</v>
      </c>
      <c r="J74" s="66">
        <v>1427.0737141192401</v>
      </c>
      <c r="K74" s="66">
        <v>1871.7915302516733</v>
      </c>
      <c r="L74" s="66">
        <v>1692.7837649244079</v>
      </c>
      <c r="M74" s="66">
        <v>1861.8881982158134</v>
      </c>
      <c r="N74" s="66">
        <v>2111.5334693953109</v>
      </c>
      <c r="O74" s="66">
        <v>1968.8939391989643</v>
      </c>
      <c r="P74" s="66">
        <v>2358.9947719732845</v>
      </c>
      <c r="Q74" s="66">
        <v>2044.46799955697</v>
      </c>
      <c r="R74" s="66">
        <v>2556.8446066775014</v>
      </c>
      <c r="S74" s="66">
        <v>1713.3866210756705</v>
      </c>
      <c r="T74" s="66">
        <v>2797.0333879214309</v>
      </c>
      <c r="U74" s="66">
        <v>1713.3866210756705</v>
      </c>
      <c r="V74" s="66">
        <v>2877.7282104779915</v>
      </c>
      <c r="W74" s="66">
        <v>1713.3866210756705</v>
      </c>
      <c r="X74" s="66">
        <f>V74*1.04</f>
        <v>2992.8373388971113</v>
      </c>
      <c r="Y74" s="66">
        <v>1713.3866210756705</v>
      </c>
      <c r="Z74" s="66">
        <f>X74*1.04</f>
        <v>3112.550832452996</v>
      </c>
      <c r="AA74" s="66">
        <f t="shared" si="38"/>
        <v>17343.436291085149</v>
      </c>
      <c r="AB74" s="66">
        <f t="shared" si="39"/>
        <v>23243.154522279077</v>
      </c>
    </row>
    <row r="75" spans="1:28" s="10" customFormat="1" ht="15.75" customHeight="1" x14ac:dyDescent="0.25">
      <c r="A75" s="29" t="s">
        <v>431</v>
      </c>
      <c r="B75" s="14" t="s">
        <v>93</v>
      </c>
      <c r="C75" s="62" t="s">
        <v>319</v>
      </c>
      <c r="D75" s="66">
        <v>202.54473282999999</v>
      </c>
      <c r="E75" s="66">
        <v>188.76955645999999</v>
      </c>
      <c r="F75" s="66">
        <v>167.22813437208023</v>
      </c>
      <c r="G75" s="66">
        <v>227.60229540700155</v>
      </c>
      <c r="H75" s="66">
        <v>166.04831665811847</v>
      </c>
      <c r="I75" s="66">
        <v>323.72241269035686</v>
      </c>
      <c r="J75" s="66">
        <v>174.88305405000003</v>
      </c>
      <c r="K75" s="66">
        <v>219.60566689308973</v>
      </c>
      <c r="L75" s="66">
        <v>321.34134061000003</v>
      </c>
      <c r="M75" s="66">
        <v>224.32942175257151</v>
      </c>
      <c r="N75" s="66">
        <v>215.5277597462742</v>
      </c>
      <c r="O75" s="66">
        <v>234.3530972558423</v>
      </c>
      <c r="P75" s="66">
        <v>228.49553189078844</v>
      </c>
      <c r="Q75" s="66">
        <v>242.88008967898284</v>
      </c>
      <c r="R75" s="66">
        <v>236.47160433919549</v>
      </c>
      <c r="S75" s="66">
        <v>252.30777563597729</v>
      </c>
      <c r="T75" s="66">
        <v>242.92740911469568</v>
      </c>
      <c r="U75" s="66">
        <v>252.30777563597729</v>
      </c>
      <c r="V75" s="66">
        <v>249.71263481283398</v>
      </c>
      <c r="W75" s="66">
        <v>252.30777563597729</v>
      </c>
      <c r="X75" s="66">
        <f>V75*1.04</f>
        <v>259.70114020534737</v>
      </c>
      <c r="Y75" s="66">
        <v>252.30777563597729</v>
      </c>
      <c r="Z75" s="66">
        <f>X75*1.04</f>
        <v>270.0891858135613</v>
      </c>
      <c r="AA75" s="66">
        <f t="shared" si="38"/>
        <v>2271.330748832514</v>
      </c>
      <c r="AB75" s="66">
        <f t="shared" si="39"/>
        <v>2365.1979772408149</v>
      </c>
    </row>
    <row r="76" spans="1:28" s="10" customFormat="1" x14ac:dyDescent="0.25">
      <c r="A76" s="29" t="s">
        <v>432</v>
      </c>
      <c r="B76" s="14" t="s">
        <v>94</v>
      </c>
      <c r="C76" s="62" t="s">
        <v>319</v>
      </c>
      <c r="D76" s="66">
        <v>448.2399293393554</v>
      </c>
      <c r="E76" s="66">
        <v>510.99828218914081</v>
      </c>
      <c r="F76" s="66">
        <v>443.14162085606102</v>
      </c>
      <c r="G76" s="66">
        <v>485.07611292974616</v>
      </c>
      <c r="H76" s="66">
        <v>510.87704356236645</v>
      </c>
      <c r="I76" s="66">
        <v>386.97872150348849</v>
      </c>
      <c r="J76" s="66">
        <v>601.24482788324258</v>
      </c>
      <c r="K76" s="66">
        <v>705.12413076809128</v>
      </c>
      <c r="L76" s="66">
        <v>843.09880617701788</v>
      </c>
      <c r="M76" s="66">
        <v>594.87386985606463</v>
      </c>
      <c r="N76" s="66">
        <v>599.12967167209888</v>
      </c>
      <c r="O76" s="66">
        <v>629.58024522164771</v>
      </c>
      <c r="P76" s="66">
        <v>515.623751323634</v>
      </c>
      <c r="Q76" s="66">
        <v>649.55246777164416</v>
      </c>
      <c r="R76" s="66">
        <v>519.79429383314709</v>
      </c>
      <c r="S76" s="66">
        <v>623.76662355201529</v>
      </c>
      <c r="T76" s="66">
        <v>544.53533440990134</v>
      </c>
      <c r="U76" s="66">
        <v>572.74199618639773</v>
      </c>
      <c r="V76" s="66">
        <v>545.22462385722747</v>
      </c>
      <c r="W76" s="66">
        <v>511.42595083954149</v>
      </c>
      <c r="X76" s="66">
        <f>X38-X53-X62-X68-X69-X70-X74-X75</f>
        <v>537.12674457269782</v>
      </c>
      <c r="Y76" s="66">
        <v>439.56455172133502</v>
      </c>
      <c r="Z76" s="66">
        <f>Z38-Z53-Z62-Z68-Z69-Z70-Z74-Z75</f>
        <v>520.47066656893162</v>
      </c>
      <c r="AA76" s="66">
        <f t="shared" si="38"/>
        <v>5838.7517073623467</v>
      </c>
      <c r="AB76" s="66">
        <f t="shared" si="39"/>
        <v>5737.1257638602647</v>
      </c>
    </row>
    <row r="77" spans="1:28" s="10" customFormat="1" x14ac:dyDescent="0.25">
      <c r="A77" s="29" t="s">
        <v>433</v>
      </c>
      <c r="B77" s="18" t="s">
        <v>438</v>
      </c>
      <c r="C77" s="61" t="s">
        <v>84</v>
      </c>
      <c r="D77" s="61" t="s">
        <v>84</v>
      </c>
      <c r="E77" s="61" t="s">
        <v>84</v>
      </c>
      <c r="F77" s="61" t="s">
        <v>84</v>
      </c>
      <c r="G77" s="61" t="s">
        <v>84</v>
      </c>
      <c r="H77" s="61" t="s">
        <v>84</v>
      </c>
      <c r="I77" s="61" t="s">
        <v>84</v>
      </c>
      <c r="J77" s="61" t="s">
        <v>84</v>
      </c>
      <c r="K77" s="61" t="s">
        <v>84</v>
      </c>
      <c r="L77" s="61" t="s">
        <v>84</v>
      </c>
      <c r="M77" s="61" t="s">
        <v>84</v>
      </c>
      <c r="N77" s="61" t="s">
        <v>84</v>
      </c>
      <c r="O77" s="61" t="s">
        <v>84</v>
      </c>
      <c r="P77" s="61" t="s">
        <v>84</v>
      </c>
      <c r="Q77" s="61" t="s">
        <v>84</v>
      </c>
      <c r="R77" s="61" t="s">
        <v>84</v>
      </c>
      <c r="S77" s="61" t="s">
        <v>84</v>
      </c>
      <c r="T77" s="61" t="s">
        <v>84</v>
      </c>
      <c r="U77" s="61" t="s">
        <v>84</v>
      </c>
      <c r="V77" s="61" t="s">
        <v>84</v>
      </c>
      <c r="W77" s="61" t="s">
        <v>84</v>
      </c>
      <c r="X77" s="61" t="s">
        <v>84</v>
      </c>
      <c r="Y77" s="61" t="s">
        <v>84</v>
      </c>
      <c r="Z77" s="61" t="s">
        <v>84</v>
      </c>
      <c r="AA77" s="61" t="s">
        <v>84</v>
      </c>
      <c r="AB77" s="61" t="s">
        <v>84</v>
      </c>
    </row>
    <row r="78" spans="1:28" s="10" customFormat="1" x14ac:dyDescent="0.25">
      <c r="A78" s="29" t="s">
        <v>434</v>
      </c>
      <c r="B78" s="14" t="s">
        <v>57</v>
      </c>
      <c r="C78" s="62" t="s">
        <v>319</v>
      </c>
      <c r="D78" s="66">
        <v>1747.8289342399999</v>
      </c>
      <c r="E78" s="66">
        <v>1674.2327179399999</v>
      </c>
      <c r="F78" s="66">
        <v>1795.1419704400003</v>
      </c>
      <c r="G78" s="66">
        <v>1819.3298957963088</v>
      </c>
      <c r="H78" s="66">
        <v>1808.57298838</v>
      </c>
      <c r="I78" s="66">
        <v>1942.4757366847471</v>
      </c>
      <c r="J78" s="66">
        <v>3747.5542730929051</v>
      </c>
      <c r="K78" s="66">
        <v>4125.9313596825968</v>
      </c>
      <c r="L78" s="66">
        <v>4839.4973948200004</v>
      </c>
      <c r="M78" s="66">
        <v>4253.6037560017376</v>
      </c>
      <c r="N78" s="66">
        <v>4003.9392879000002</v>
      </c>
      <c r="O78" s="66">
        <v>4403.6126255089712</v>
      </c>
      <c r="P78" s="66">
        <v>4145.0208387463335</v>
      </c>
      <c r="Q78" s="66">
        <v>4536.4997766819715</v>
      </c>
      <c r="R78" s="66">
        <v>4204.7543148741443</v>
      </c>
      <c r="S78" s="66">
        <v>4691.4007761310459</v>
      </c>
      <c r="T78" s="66">
        <v>4384.0896536632745</v>
      </c>
      <c r="U78" s="66">
        <v>4838.6271898584773</v>
      </c>
      <c r="V78" s="66">
        <v>4451.2544320675197</v>
      </c>
      <c r="W78" s="66">
        <v>4994.9291252998073</v>
      </c>
      <c r="X78" s="66">
        <f>V78*1.04</f>
        <v>4629.3046093502207</v>
      </c>
      <c r="Y78" s="66">
        <v>5156.5723372739376</v>
      </c>
      <c r="Z78" s="66">
        <f>X78*1.04</f>
        <v>4814.4767937242295</v>
      </c>
      <c r="AA78" s="66">
        <f>H78+J78+K78+M78+O78+Q78+S78+U78+W78+Y78</f>
        <v>42557.304207911453</v>
      </c>
      <c r="AB78" s="66">
        <f>H78+J78+L78+N78+P78+R78+T78+V78+X78+Z78</f>
        <v>41028.464586618626</v>
      </c>
    </row>
    <row r="79" spans="1:28" s="10" customFormat="1" x14ac:dyDescent="0.25">
      <c r="A79" s="29" t="s">
        <v>435</v>
      </c>
      <c r="B79" s="14" t="s">
        <v>58</v>
      </c>
      <c r="C79" s="62" t="s">
        <v>319</v>
      </c>
      <c r="D79" s="66">
        <v>473.9308245596867</v>
      </c>
      <c r="E79" s="66">
        <v>487.25283832367109</v>
      </c>
      <c r="F79" s="66">
        <v>111.64225844000001</v>
      </c>
      <c r="G79" s="66">
        <v>43.583161016941517</v>
      </c>
      <c r="H79" s="66">
        <v>56.198191390000005</v>
      </c>
      <c r="I79" s="66">
        <v>42.99113147755088</v>
      </c>
      <c r="J79" s="66">
        <v>45.488144149999997</v>
      </c>
      <c r="K79" s="66">
        <v>920.61679790821995</v>
      </c>
      <c r="L79" s="66">
        <v>1090.5147101</v>
      </c>
      <c r="M79" s="66">
        <v>45.393208343599994</v>
      </c>
      <c r="N79" s="66">
        <v>50.144816181279992</v>
      </c>
      <c r="O79" s="66">
        <v>47.196596549654402</v>
      </c>
      <c r="P79" s="66">
        <v>51.948302875504531</v>
      </c>
      <c r="Q79" s="66">
        <v>49.072132477571309</v>
      </c>
      <c r="R79" s="66">
        <v>54.002190362058677</v>
      </c>
      <c r="S79" s="66">
        <v>51.022731627121409</v>
      </c>
      <c r="T79" s="66">
        <v>56.137975247314706</v>
      </c>
      <c r="U79" s="66">
        <v>52.642637377540971</v>
      </c>
      <c r="V79" s="66">
        <v>58.358761126093867</v>
      </c>
      <c r="W79" s="66">
        <v>54.353396593888412</v>
      </c>
      <c r="X79" s="66">
        <f>V79*1.04</f>
        <v>60.693111571137621</v>
      </c>
      <c r="Y79" s="66">
        <v>56.122723561101068</v>
      </c>
      <c r="Z79" s="66">
        <f>X79*1.04</f>
        <v>63.120836033983124</v>
      </c>
      <c r="AA79" s="66">
        <f>H79+J79+K79+M79+O79+Q79+S79+U79+W79+Y79</f>
        <v>1378.1065599786975</v>
      </c>
      <c r="AB79" s="66">
        <f>H79+J79+L79+N79+P79+R79+T79+V79+X79+Z79</f>
        <v>1586.6070390373727</v>
      </c>
    </row>
    <row r="80" spans="1:28" s="10" customFormat="1" x14ac:dyDescent="0.25">
      <c r="A80" s="29" t="s">
        <v>436</v>
      </c>
      <c r="B80" s="14" t="s">
        <v>4</v>
      </c>
      <c r="C80" s="62" t="s">
        <v>319</v>
      </c>
      <c r="D80" s="66">
        <v>888.11092000000053</v>
      </c>
      <c r="E80" s="66">
        <v>852.71443999999997</v>
      </c>
      <c r="F80" s="66">
        <v>983.50710212286629</v>
      </c>
      <c r="G80" s="66">
        <v>1053.5983309270828</v>
      </c>
      <c r="H80" s="66">
        <v>1103.9427796399998</v>
      </c>
      <c r="I80" s="66">
        <v>1051.4826349967523</v>
      </c>
      <c r="J80" s="66">
        <v>1230.7214799999999</v>
      </c>
      <c r="K80" s="66">
        <v>1282.6006124026392</v>
      </c>
      <c r="L80" s="66">
        <v>1247.1590185703426</v>
      </c>
      <c r="M80" s="66">
        <v>1308.9899069966857</v>
      </c>
      <c r="N80" s="66">
        <v>1236.4250821694873</v>
      </c>
      <c r="O80" s="66">
        <v>1351.4165085005191</v>
      </c>
      <c r="P80" s="66">
        <v>1268.33831080562</v>
      </c>
      <c r="Q80" s="66">
        <v>1402.1876560917503</v>
      </c>
      <c r="R80" s="66">
        <v>1302.7300495552031</v>
      </c>
      <c r="S80" s="66">
        <v>1448.8233424721336</v>
      </c>
      <c r="T80" s="66">
        <v>1340.4104322953833</v>
      </c>
      <c r="U80" s="66">
        <v>1494.1256457941258</v>
      </c>
      <c r="V80" s="66">
        <v>1362.3837202344594</v>
      </c>
      <c r="W80" s="66">
        <v>1542.1267668709545</v>
      </c>
      <c r="X80" s="66">
        <f>V80*1.04</f>
        <v>1416.8790690438377</v>
      </c>
      <c r="Y80" s="66">
        <v>1591.7589302044746</v>
      </c>
      <c r="Z80" s="66">
        <f>X80*1.04</f>
        <v>1473.5542318055914</v>
      </c>
      <c r="AA80" s="66">
        <f>H80+J80+K80+M80+O80+Q80+S80+U80+W80+Y80</f>
        <v>13756.693628973282</v>
      </c>
      <c r="AB80" s="66">
        <f>H80+J80+L80+N80+P80+R80+T80+V80+X80+Z80</f>
        <v>12982.544174119925</v>
      </c>
    </row>
    <row r="81" spans="1:28" s="11" customFormat="1" x14ac:dyDescent="0.25">
      <c r="A81" s="28" t="s">
        <v>16</v>
      </c>
      <c r="B81" s="19" t="s">
        <v>651</v>
      </c>
      <c r="C81" s="61" t="s">
        <v>319</v>
      </c>
      <c r="D81" s="66">
        <f t="shared" ref="D81:L81" si="54">D87+D89+D90+D95</f>
        <v>2394.2743315379903</v>
      </c>
      <c r="E81" s="66">
        <f t="shared" si="54"/>
        <v>2891.7021231668905</v>
      </c>
      <c r="F81" s="66">
        <f t="shared" si="54"/>
        <v>2980.7259380078049</v>
      </c>
      <c r="G81" s="66">
        <f t="shared" si="54"/>
        <v>2653.4750388103666</v>
      </c>
      <c r="H81" s="66">
        <f t="shared" si="54"/>
        <v>3094.9617841474642</v>
      </c>
      <c r="I81" s="66">
        <f t="shared" si="54"/>
        <v>5306.5328170368184</v>
      </c>
      <c r="J81" s="66">
        <f t="shared" si="54"/>
        <v>3106.9979218795206</v>
      </c>
      <c r="K81" s="66">
        <f t="shared" si="54"/>
        <v>4623.2118350065148</v>
      </c>
      <c r="L81" s="66">
        <f t="shared" si="54"/>
        <v>4427.2038712439362</v>
      </c>
      <c r="M81" s="66">
        <f>M87+M89+M90+M95</f>
        <v>5278.568502709104</v>
      </c>
      <c r="N81" s="66">
        <f t="shared" ref="N81" si="55">N87+N89+N90+N95</f>
        <v>3698.6689267229276</v>
      </c>
      <c r="O81" s="66">
        <f>O87+O89+O90+O95</f>
        <v>2313.554676312654</v>
      </c>
      <c r="P81" s="66">
        <f t="shared" ref="P81" si="56">P87+P89+P90+P95</f>
        <v>2826.4426636200624</v>
      </c>
      <c r="Q81" s="66">
        <f>Q87+Q89+Q90+Q95</f>
        <v>2184.6458345837145</v>
      </c>
      <c r="R81" s="66">
        <f t="shared" ref="R81" si="57">R87+R89+R90+R95</f>
        <v>3820.3820590456512</v>
      </c>
      <c r="S81" s="66">
        <f>S87+S89+S90+S95</f>
        <v>2399.1644071329133</v>
      </c>
      <c r="T81" s="66">
        <f t="shared" ref="T81" si="58">T87+T89+T90+T95</f>
        <v>2991.7913268396978</v>
      </c>
      <c r="U81" s="66">
        <f>U87+U89+U90+U95</f>
        <v>2419.1653442950733</v>
      </c>
      <c r="V81" s="66">
        <f t="shared" ref="V81" si="59">V87+V89+V90+V95</f>
        <v>3713.1640407430014</v>
      </c>
      <c r="W81" s="66">
        <f>W87+W89+W90+W95</f>
        <v>2399.0941164821188</v>
      </c>
      <c r="X81" s="66">
        <f t="shared" ref="X81:Z81" si="60">X87+X89+X90+X95</f>
        <v>3824.5682992421821</v>
      </c>
      <c r="Y81" s="66">
        <f>Y87+Y89+Y90+Y95</f>
        <v>2372.5308362324677</v>
      </c>
      <c r="Z81" s="66">
        <f t="shared" si="60"/>
        <v>3939.3150589874149</v>
      </c>
      <c r="AA81" s="66">
        <f>H81+J81+K81+M81+O81+Q81+S81+U81+W81+Y81</f>
        <v>30191.895258781544</v>
      </c>
      <c r="AB81" s="66">
        <f>H81+J81+L81+N81+P81+R81+T81+V81+X81+Z81</f>
        <v>35443.495952471858</v>
      </c>
    </row>
    <row r="82" spans="1:28" s="10" customFormat="1" ht="15.75" customHeight="1" x14ac:dyDescent="0.25">
      <c r="A82" s="29" t="s">
        <v>37</v>
      </c>
      <c r="B82" s="12" t="s">
        <v>595</v>
      </c>
      <c r="C82" s="62" t="s">
        <v>319</v>
      </c>
      <c r="D82" s="66" t="s">
        <v>84</v>
      </c>
      <c r="E82" s="66" t="s">
        <v>84</v>
      </c>
      <c r="F82" s="66" t="s">
        <v>84</v>
      </c>
      <c r="G82" s="66" t="s">
        <v>84</v>
      </c>
      <c r="H82" s="66" t="s">
        <v>84</v>
      </c>
      <c r="I82" s="66" t="s">
        <v>84</v>
      </c>
      <c r="J82" s="66" t="s">
        <v>84</v>
      </c>
      <c r="K82" s="66" t="s">
        <v>84</v>
      </c>
      <c r="L82" s="66" t="s">
        <v>84</v>
      </c>
      <c r="M82" s="66" t="s">
        <v>84</v>
      </c>
      <c r="N82" s="66" t="s">
        <v>84</v>
      </c>
      <c r="O82" s="66" t="s">
        <v>84</v>
      </c>
      <c r="P82" s="66" t="s">
        <v>84</v>
      </c>
      <c r="Q82" s="66" t="s">
        <v>84</v>
      </c>
      <c r="R82" s="66" t="s">
        <v>84</v>
      </c>
      <c r="S82" s="66" t="s">
        <v>84</v>
      </c>
      <c r="T82" s="66" t="s">
        <v>84</v>
      </c>
      <c r="U82" s="66" t="s">
        <v>84</v>
      </c>
      <c r="V82" s="66" t="s">
        <v>84</v>
      </c>
      <c r="W82" s="66" t="s">
        <v>84</v>
      </c>
      <c r="X82" s="66" t="s">
        <v>84</v>
      </c>
      <c r="Y82" s="66" t="s">
        <v>84</v>
      </c>
      <c r="Z82" s="66" t="s">
        <v>84</v>
      </c>
      <c r="AA82" s="66" t="s">
        <v>84</v>
      </c>
      <c r="AB82" s="66" t="s">
        <v>84</v>
      </c>
    </row>
    <row r="83" spans="1:28" s="10" customFormat="1" ht="31.5" customHeight="1" x14ac:dyDescent="0.25">
      <c r="A83" s="29" t="s">
        <v>403</v>
      </c>
      <c r="B83" s="15" t="s">
        <v>472</v>
      </c>
      <c r="C83" s="62" t="s">
        <v>319</v>
      </c>
      <c r="D83" s="66" t="s">
        <v>84</v>
      </c>
      <c r="E83" s="66" t="s">
        <v>84</v>
      </c>
      <c r="F83" s="66" t="s">
        <v>84</v>
      </c>
      <c r="G83" s="66" t="s">
        <v>84</v>
      </c>
      <c r="H83" s="66" t="s">
        <v>84</v>
      </c>
      <c r="I83" s="66" t="s">
        <v>84</v>
      </c>
      <c r="J83" s="66" t="s">
        <v>84</v>
      </c>
      <c r="K83" s="66" t="s">
        <v>84</v>
      </c>
      <c r="L83" s="66" t="s">
        <v>84</v>
      </c>
      <c r="M83" s="66" t="s">
        <v>84</v>
      </c>
      <c r="N83" s="66" t="s">
        <v>84</v>
      </c>
      <c r="O83" s="66" t="s">
        <v>84</v>
      </c>
      <c r="P83" s="66" t="s">
        <v>84</v>
      </c>
      <c r="Q83" s="66" t="s">
        <v>84</v>
      </c>
      <c r="R83" s="66" t="s">
        <v>84</v>
      </c>
      <c r="S83" s="66" t="s">
        <v>84</v>
      </c>
      <c r="T83" s="66" t="s">
        <v>84</v>
      </c>
      <c r="U83" s="66" t="s">
        <v>84</v>
      </c>
      <c r="V83" s="66" t="s">
        <v>84</v>
      </c>
      <c r="W83" s="66" t="s">
        <v>84</v>
      </c>
      <c r="X83" s="66" t="s">
        <v>84</v>
      </c>
      <c r="Y83" s="66" t="s">
        <v>84</v>
      </c>
      <c r="Z83" s="66" t="s">
        <v>84</v>
      </c>
      <c r="AA83" s="66" t="s">
        <v>84</v>
      </c>
      <c r="AB83" s="66" t="s">
        <v>84</v>
      </c>
    </row>
    <row r="84" spans="1:28" s="10" customFormat="1" ht="31.5" customHeight="1" x14ac:dyDescent="0.25">
      <c r="A84" s="29" t="s">
        <v>404</v>
      </c>
      <c r="B84" s="15" t="s">
        <v>473</v>
      </c>
      <c r="C84" s="62" t="s">
        <v>319</v>
      </c>
      <c r="D84" s="66" t="s">
        <v>84</v>
      </c>
      <c r="E84" s="66" t="s">
        <v>84</v>
      </c>
      <c r="F84" s="66" t="s">
        <v>84</v>
      </c>
      <c r="G84" s="66" t="s">
        <v>84</v>
      </c>
      <c r="H84" s="66" t="s">
        <v>84</v>
      </c>
      <c r="I84" s="66" t="s">
        <v>84</v>
      </c>
      <c r="J84" s="66" t="s">
        <v>84</v>
      </c>
      <c r="K84" s="66" t="s">
        <v>84</v>
      </c>
      <c r="L84" s="66" t="s">
        <v>84</v>
      </c>
      <c r="M84" s="66" t="s">
        <v>84</v>
      </c>
      <c r="N84" s="66" t="s">
        <v>84</v>
      </c>
      <c r="O84" s="66" t="s">
        <v>84</v>
      </c>
      <c r="P84" s="66" t="s">
        <v>84</v>
      </c>
      <c r="Q84" s="66" t="s">
        <v>84</v>
      </c>
      <c r="R84" s="66" t="s">
        <v>84</v>
      </c>
      <c r="S84" s="66" t="s">
        <v>84</v>
      </c>
      <c r="T84" s="66" t="s">
        <v>84</v>
      </c>
      <c r="U84" s="66" t="s">
        <v>84</v>
      </c>
      <c r="V84" s="66" t="s">
        <v>84</v>
      </c>
      <c r="W84" s="66" t="s">
        <v>84</v>
      </c>
      <c r="X84" s="66" t="s">
        <v>84</v>
      </c>
      <c r="Y84" s="66" t="s">
        <v>84</v>
      </c>
      <c r="Z84" s="66" t="s">
        <v>84</v>
      </c>
      <c r="AA84" s="66" t="s">
        <v>84</v>
      </c>
      <c r="AB84" s="66" t="s">
        <v>84</v>
      </c>
    </row>
    <row r="85" spans="1:28" s="10" customFormat="1" ht="31.5" customHeight="1" x14ac:dyDescent="0.25">
      <c r="A85" s="29" t="s">
        <v>405</v>
      </c>
      <c r="B85" s="15" t="s">
        <v>458</v>
      </c>
      <c r="C85" s="62" t="s">
        <v>319</v>
      </c>
      <c r="D85" s="66" t="s">
        <v>84</v>
      </c>
      <c r="E85" s="66" t="s">
        <v>84</v>
      </c>
      <c r="F85" s="66" t="s">
        <v>84</v>
      </c>
      <c r="G85" s="66" t="s">
        <v>84</v>
      </c>
      <c r="H85" s="66" t="s">
        <v>84</v>
      </c>
      <c r="I85" s="66" t="s">
        <v>84</v>
      </c>
      <c r="J85" s="66" t="s">
        <v>84</v>
      </c>
      <c r="K85" s="66" t="s">
        <v>84</v>
      </c>
      <c r="L85" s="66" t="s">
        <v>84</v>
      </c>
      <c r="M85" s="66" t="s">
        <v>84</v>
      </c>
      <c r="N85" s="66" t="s">
        <v>84</v>
      </c>
      <c r="O85" s="66" t="s">
        <v>84</v>
      </c>
      <c r="P85" s="66" t="s">
        <v>84</v>
      </c>
      <c r="Q85" s="66" t="s">
        <v>84</v>
      </c>
      <c r="R85" s="66" t="s">
        <v>84</v>
      </c>
      <c r="S85" s="66" t="s">
        <v>84</v>
      </c>
      <c r="T85" s="66" t="s">
        <v>84</v>
      </c>
      <c r="U85" s="66" t="s">
        <v>84</v>
      </c>
      <c r="V85" s="66" t="s">
        <v>84</v>
      </c>
      <c r="W85" s="66" t="s">
        <v>84</v>
      </c>
      <c r="X85" s="66" t="s">
        <v>84</v>
      </c>
      <c r="Y85" s="66" t="s">
        <v>84</v>
      </c>
      <c r="Z85" s="66" t="s">
        <v>84</v>
      </c>
      <c r="AA85" s="66" t="s">
        <v>84</v>
      </c>
      <c r="AB85" s="66" t="s">
        <v>84</v>
      </c>
    </row>
    <row r="86" spans="1:28" s="10" customFormat="1" ht="15.75" customHeight="1" x14ac:dyDescent="0.25">
      <c r="A86" s="29" t="s">
        <v>38</v>
      </c>
      <c r="B86" s="12" t="s">
        <v>634</v>
      </c>
      <c r="C86" s="62" t="s">
        <v>319</v>
      </c>
      <c r="D86" s="66" t="s">
        <v>84</v>
      </c>
      <c r="E86" s="66" t="s">
        <v>84</v>
      </c>
      <c r="F86" s="66" t="s">
        <v>84</v>
      </c>
      <c r="G86" s="66" t="s">
        <v>84</v>
      </c>
      <c r="H86" s="66" t="s">
        <v>84</v>
      </c>
      <c r="I86" s="66" t="s">
        <v>84</v>
      </c>
      <c r="J86" s="66" t="s">
        <v>84</v>
      </c>
      <c r="K86" s="66" t="s">
        <v>84</v>
      </c>
      <c r="L86" s="66" t="s">
        <v>84</v>
      </c>
      <c r="M86" s="66" t="s">
        <v>84</v>
      </c>
      <c r="N86" s="66" t="s">
        <v>84</v>
      </c>
      <c r="O86" s="66" t="s">
        <v>84</v>
      </c>
      <c r="P86" s="66" t="s">
        <v>84</v>
      </c>
      <c r="Q86" s="66" t="s">
        <v>84</v>
      </c>
      <c r="R86" s="66" t="s">
        <v>84</v>
      </c>
      <c r="S86" s="66" t="s">
        <v>84</v>
      </c>
      <c r="T86" s="66" t="s">
        <v>84</v>
      </c>
      <c r="U86" s="66" t="s">
        <v>84</v>
      </c>
      <c r="V86" s="66" t="s">
        <v>84</v>
      </c>
      <c r="W86" s="66" t="s">
        <v>84</v>
      </c>
      <c r="X86" s="66" t="s">
        <v>84</v>
      </c>
      <c r="Y86" s="66" t="s">
        <v>84</v>
      </c>
      <c r="Z86" s="66" t="s">
        <v>84</v>
      </c>
      <c r="AA86" s="66" t="s">
        <v>84</v>
      </c>
      <c r="AB86" s="66" t="s">
        <v>84</v>
      </c>
    </row>
    <row r="87" spans="1:28" s="10" customFormat="1" x14ac:dyDescent="0.25">
      <c r="A87" s="29" t="s">
        <v>320</v>
      </c>
      <c r="B87" s="12" t="s">
        <v>518</v>
      </c>
      <c r="C87" s="62" t="s">
        <v>319</v>
      </c>
      <c r="D87" s="66">
        <f t="shared" ref="D87:L87" si="61">D29-D44</f>
        <v>1320.1849326211232</v>
      </c>
      <c r="E87" s="66">
        <f t="shared" si="61"/>
        <v>1023.916559261841</v>
      </c>
      <c r="F87" s="66">
        <f t="shared" si="61"/>
        <v>1630.0963954270555</v>
      </c>
      <c r="G87" s="66">
        <f t="shared" si="61"/>
        <v>1427.0078896904233</v>
      </c>
      <c r="H87" s="66">
        <f t="shared" si="61"/>
        <v>1751.879430676956</v>
      </c>
      <c r="I87" s="66">
        <f t="shared" si="61"/>
        <v>3236.3457395517398</v>
      </c>
      <c r="J87" s="66">
        <f t="shared" si="61"/>
        <v>2058.1908646954471</v>
      </c>
      <c r="K87" s="66">
        <f t="shared" si="61"/>
        <v>1895.6254841065238</v>
      </c>
      <c r="L87" s="66">
        <f t="shared" si="61"/>
        <v>2134.439937136769</v>
      </c>
      <c r="M87" s="66">
        <f>M29-M44</f>
        <v>2011.7054350165708</v>
      </c>
      <c r="N87" s="66">
        <f t="shared" ref="N87" si="62">N29-N44</f>
        <v>1932.0968184825106</v>
      </c>
      <c r="O87" s="66">
        <f>O29-O44</f>
        <v>2186.0616570780912</v>
      </c>
      <c r="P87" s="66">
        <f t="shared" ref="P87" si="63">P29-P44</f>
        <v>2225.4425299480208</v>
      </c>
      <c r="Q87" s="66">
        <f>Q29-Q44</f>
        <v>2085.9493470234302</v>
      </c>
      <c r="R87" s="66">
        <f t="shared" ref="R87" si="64">R29-R44</f>
        <v>2635.4748119650685</v>
      </c>
      <c r="S87" s="66">
        <f>S29-S44</f>
        <v>2303.8523449300337</v>
      </c>
      <c r="T87" s="66">
        <f t="shared" ref="T87" si="65">T29-T44</f>
        <v>2927.1665276113345</v>
      </c>
      <c r="U87" s="66">
        <f>U29-U44</f>
        <v>2322.2420911446025</v>
      </c>
      <c r="V87" s="66">
        <f t="shared" ref="V87" si="66">V29-V44</f>
        <v>3712.2303130537475</v>
      </c>
      <c r="W87" s="66">
        <f>W29-W44</f>
        <v>2301.4427879785362</v>
      </c>
      <c r="X87" s="66">
        <f t="shared" ref="X87:Z87" si="67">X29-X44</f>
        <v>3823.5972224453581</v>
      </c>
      <c r="Y87" s="66">
        <f>Y29-Y44</f>
        <v>2274.2451959538812</v>
      </c>
      <c r="Z87" s="66">
        <f t="shared" si="67"/>
        <v>3938.3051391187182</v>
      </c>
      <c r="AA87" s="66">
        <f>H87+J87+K87+M87+O87+Q87+S87+U87+W87+Y87</f>
        <v>21191.194638604073</v>
      </c>
      <c r="AB87" s="66">
        <f>H87+J87+L87+N87+P87+R87+T87+V87+X87+Z87</f>
        <v>27138.82359513393</v>
      </c>
    </row>
    <row r="88" spans="1:28" s="10" customFormat="1" ht="15.75" customHeight="1" x14ac:dyDescent="0.25">
      <c r="A88" s="29" t="s">
        <v>321</v>
      </c>
      <c r="B88" s="12" t="s">
        <v>635</v>
      </c>
      <c r="C88" s="62" t="s">
        <v>319</v>
      </c>
      <c r="D88" s="66" t="s">
        <v>84</v>
      </c>
      <c r="E88" s="66" t="s">
        <v>84</v>
      </c>
      <c r="F88" s="66" t="s">
        <v>84</v>
      </c>
      <c r="G88" s="66" t="s">
        <v>84</v>
      </c>
      <c r="H88" s="66" t="s">
        <v>84</v>
      </c>
      <c r="I88" s="66" t="s">
        <v>84</v>
      </c>
      <c r="J88" s="66" t="s">
        <v>84</v>
      </c>
      <c r="K88" s="66" t="s">
        <v>84</v>
      </c>
      <c r="L88" s="66" t="s">
        <v>84</v>
      </c>
      <c r="M88" s="66" t="s">
        <v>84</v>
      </c>
      <c r="N88" s="66" t="s">
        <v>84</v>
      </c>
      <c r="O88" s="66" t="s">
        <v>84</v>
      </c>
      <c r="P88" s="66" t="s">
        <v>84</v>
      </c>
      <c r="Q88" s="66" t="s">
        <v>84</v>
      </c>
      <c r="R88" s="66" t="s">
        <v>84</v>
      </c>
      <c r="S88" s="66" t="s">
        <v>84</v>
      </c>
      <c r="T88" s="66" t="s">
        <v>84</v>
      </c>
      <c r="U88" s="66" t="s">
        <v>84</v>
      </c>
      <c r="V88" s="66" t="s">
        <v>84</v>
      </c>
      <c r="W88" s="66" t="s">
        <v>84</v>
      </c>
      <c r="X88" s="66" t="s">
        <v>84</v>
      </c>
      <c r="Y88" s="66" t="s">
        <v>84</v>
      </c>
      <c r="Z88" s="66" t="s">
        <v>84</v>
      </c>
      <c r="AA88" s="66" t="s">
        <v>84</v>
      </c>
      <c r="AB88" s="66" t="s">
        <v>84</v>
      </c>
    </row>
    <row r="89" spans="1:28" s="10" customFormat="1" x14ac:dyDescent="0.25">
      <c r="A89" s="29" t="s">
        <v>322</v>
      </c>
      <c r="B89" s="12" t="s">
        <v>519</v>
      </c>
      <c r="C89" s="62" t="s">
        <v>319</v>
      </c>
      <c r="D89" s="66">
        <f t="shared" ref="D89:L90" si="68">D31-D46</f>
        <v>782.51410780138644</v>
      </c>
      <c r="E89" s="66">
        <f t="shared" si="68"/>
        <v>678.12105710029664</v>
      </c>
      <c r="F89" s="66">
        <f t="shared" si="68"/>
        <v>600.50379943559687</v>
      </c>
      <c r="G89" s="66">
        <f t="shared" si="68"/>
        <v>814.75278863701283</v>
      </c>
      <c r="H89" s="66">
        <f t="shared" si="68"/>
        <v>951.39211429937404</v>
      </c>
      <c r="I89" s="66">
        <f t="shared" si="68"/>
        <v>1728.8102068820369</v>
      </c>
      <c r="J89" s="66">
        <f t="shared" si="68"/>
        <v>614.9586809103688</v>
      </c>
      <c r="K89" s="66">
        <f t="shared" si="68"/>
        <v>2030.1357700543501</v>
      </c>
      <c r="L89" s="66">
        <f t="shared" si="68"/>
        <v>2164.6226233151151</v>
      </c>
      <c r="M89" s="66">
        <f>M31-M46</f>
        <v>2918.7643823438534</v>
      </c>
      <c r="N89" s="66">
        <f t="shared" ref="N89:N90" si="69">N31-N46</f>
        <v>1460.6556633448281</v>
      </c>
      <c r="O89" s="66">
        <f>O31-O46</f>
        <v>-209.2767385254873</v>
      </c>
      <c r="P89" s="66">
        <f t="shared" ref="P89:P90" si="70">P31-P46</f>
        <v>336.69228578364289</v>
      </c>
      <c r="Q89" s="66">
        <f>Q31-Q46</f>
        <v>-242.98938318765255</v>
      </c>
      <c r="R89" s="66">
        <f t="shared" ref="R89:R90" si="71">R31-R46</f>
        <v>923.45749650685184</v>
      </c>
      <c r="S89" s="66">
        <f>S31-S46</f>
        <v>-252.35209918816372</v>
      </c>
      <c r="T89" s="66">
        <f t="shared" ref="T89:T90" si="72">T31-T46</f>
        <v>-199.71259064855582</v>
      </c>
      <c r="U89" s="66">
        <f>U31-U46</f>
        <v>-260.39388734396118</v>
      </c>
      <c r="V89" s="66">
        <f t="shared" ref="V89:V90" si="73">V31-V46</f>
        <v>-268.45439169249073</v>
      </c>
      <c r="W89" s="66">
        <f>W31-W46</f>
        <v>-268.99535464033352</v>
      </c>
      <c r="X89" s="66">
        <f t="shared" ref="X89:Z90" si="74">X31-X46</f>
        <v>-279.19256736019037</v>
      </c>
      <c r="Y89" s="66">
        <f>Y31-Y46</f>
        <v>-277.89577888234754</v>
      </c>
      <c r="Z89" s="66">
        <f t="shared" si="74"/>
        <v>-290.360270054598</v>
      </c>
      <c r="AA89" s="66">
        <f>H89+J89+K89+M89+O89+Q89+S89+U89+W89+Y89</f>
        <v>5003.3477058400013</v>
      </c>
      <c r="AB89" s="66">
        <f>H89+J89+L89+N89+P89+R89+T89+V89+X89+Z89</f>
        <v>5414.0590444043455</v>
      </c>
    </row>
    <row r="90" spans="1:28" s="10" customFormat="1" x14ac:dyDescent="0.25">
      <c r="A90" s="29" t="s">
        <v>323</v>
      </c>
      <c r="B90" s="12" t="s">
        <v>520</v>
      </c>
      <c r="C90" s="62" t="s">
        <v>319</v>
      </c>
      <c r="D90" s="66">
        <f t="shared" si="68"/>
        <v>46.861597875256848</v>
      </c>
      <c r="E90" s="66">
        <f t="shared" si="68"/>
        <v>558.8841720563305</v>
      </c>
      <c r="F90" s="66">
        <f t="shared" si="68"/>
        <v>88.120829914067826</v>
      </c>
      <c r="G90" s="66">
        <f t="shared" si="68"/>
        <v>-2.9144015225150355</v>
      </c>
      <c r="H90" s="66">
        <f t="shared" si="68"/>
        <v>0</v>
      </c>
      <c r="I90" s="66">
        <f t="shared" si="68"/>
        <v>0</v>
      </c>
      <c r="J90" s="66">
        <f t="shared" si="68"/>
        <v>0</v>
      </c>
      <c r="K90" s="66">
        <f t="shared" si="68"/>
        <v>316.4812059861124</v>
      </c>
      <c r="L90" s="66">
        <f t="shared" si="68"/>
        <v>-283.30154256990136</v>
      </c>
      <c r="M90" s="66">
        <f>M32-M47</f>
        <v>0</v>
      </c>
      <c r="N90" s="66">
        <f t="shared" si="69"/>
        <v>0</v>
      </c>
      <c r="O90" s="66">
        <f>O32-O47</f>
        <v>0</v>
      </c>
      <c r="P90" s="66">
        <f t="shared" si="70"/>
        <v>0</v>
      </c>
      <c r="Q90" s="66">
        <f>Q32-Q47</f>
        <v>0</v>
      </c>
      <c r="R90" s="66">
        <f t="shared" si="71"/>
        <v>0</v>
      </c>
      <c r="S90" s="66">
        <f>S32-S47</f>
        <v>0</v>
      </c>
      <c r="T90" s="66">
        <f t="shared" si="72"/>
        <v>0</v>
      </c>
      <c r="U90" s="66">
        <f>U32-U47</f>
        <v>0</v>
      </c>
      <c r="V90" s="66">
        <f t="shared" si="73"/>
        <v>0</v>
      </c>
      <c r="W90" s="66">
        <f>W32-W47</f>
        <v>0</v>
      </c>
      <c r="X90" s="66">
        <f t="shared" si="74"/>
        <v>0</v>
      </c>
      <c r="Y90" s="66">
        <f>Y32-Y47</f>
        <v>0</v>
      </c>
      <c r="Z90" s="66">
        <f t="shared" si="74"/>
        <v>0</v>
      </c>
      <c r="AA90" s="66">
        <f>H90+J90+K90+M90+O90+Q90+S90+U90+W90+Y90</f>
        <v>316.4812059861124</v>
      </c>
      <c r="AB90" s="66">
        <f>H90+J90+L90+N90+P90+R90+T90+V90+X90+Z90</f>
        <v>-283.30154256990136</v>
      </c>
    </row>
    <row r="91" spans="1:28" s="10" customFormat="1" ht="15.75" customHeight="1" x14ac:dyDescent="0.25">
      <c r="A91" s="29" t="s">
        <v>324</v>
      </c>
      <c r="B91" s="12" t="s">
        <v>642</v>
      </c>
      <c r="C91" s="62" t="s">
        <v>319</v>
      </c>
      <c r="D91" s="66" t="s">
        <v>84</v>
      </c>
      <c r="E91" s="66" t="s">
        <v>84</v>
      </c>
      <c r="F91" s="66" t="s">
        <v>84</v>
      </c>
      <c r="G91" s="66" t="s">
        <v>84</v>
      </c>
      <c r="H91" s="66" t="s">
        <v>84</v>
      </c>
      <c r="I91" s="66" t="s">
        <v>84</v>
      </c>
      <c r="J91" s="66" t="s">
        <v>84</v>
      </c>
      <c r="K91" s="66" t="s">
        <v>84</v>
      </c>
      <c r="L91" s="66" t="s">
        <v>84</v>
      </c>
      <c r="M91" s="66" t="s">
        <v>84</v>
      </c>
      <c r="N91" s="66" t="s">
        <v>84</v>
      </c>
      <c r="O91" s="66" t="s">
        <v>84</v>
      </c>
      <c r="P91" s="66" t="s">
        <v>84</v>
      </c>
      <c r="Q91" s="66" t="s">
        <v>84</v>
      </c>
      <c r="R91" s="66" t="s">
        <v>84</v>
      </c>
      <c r="S91" s="66" t="s">
        <v>84</v>
      </c>
      <c r="T91" s="66" t="s">
        <v>84</v>
      </c>
      <c r="U91" s="66" t="s">
        <v>84</v>
      </c>
      <c r="V91" s="66" t="s">
        <v>84</v>
      </c>
      <c r="W91" s="66" t="s">
        <v>84</v>
      </c>
      <c r="X91" s="66" t="s">
        <v>84</v>
      </c>
      <c r="Y91" s="66" t="s">
        <v>84</v>
      </c>
      <c r="Z91" s="66" t="s">
        <v>84</v>
      </c>
      <c r="AA91" s="66" t="s">
        <v>84</v>
      </c>
      <c r="AB91" s="66" t="s">
        <v>84</v>
      </c>
    </row>
    <row r="92" spans="1:28" s="10" customFormat="1" ht="31.5" customHeight="1" x14ac:dyDescent="0.25">
      <c r="A92" s="29" t="s">
        <v>325</v>
      </c>
      <c r="B92" s="13" t="s">
        <v>389</v>
      </c>
      <c r="C92" s="62" t="s">
        <v>319</v>
      </c>
      <c r="D92" s="66" t="s">
        <v>84</v>
      </c>
      <c r="E92" s="66" t="s">
        <v>84</v>
      </c>
      <c r="F92" s="66" t="s">
        <v>84</v>
      </c>
      <c r="G92" s="66" t="s">
        <v>84</v>
      </c>
      <c r="H92" s="66" t="s">
        <v>84</v>
      </c>
      <c r="I92" s="66" t="s">
        <v>84</v>
      </c>
      <c r="J92" s="66" t="s">
        <v>84</v>
      </c>
      <c r="K92" s="66" t="s">
        <v>84</v>
      </c>
      <c r="L92" s="66" t="s">
        <v>84</v>
      </c>
      <c r="M92" s="66" t="s">
        <v>84</v>
      </c>
      <c r="N92" s="66" t="s">
        <v>84</v>
      </c>
      <c r="O92" s="66" t="s">
        <v>84</v>
      </c>
      <c r="P92" s="66" t="s">
        <v>84</v>
      </c>
      <c r="Q92" s="66" t="s">
        <v>84</v>
      </c>
      <c r="R92" s="66" t="s">
        <v>84</v>
      </c>
      <c r="S92" s="66" t="s">
        <v>84</v>
      </c>
      <c r="T92" s="66" t="s">
        <v>84</v>
      </c>
      <c r="U92" s="66" t="s">
        <v>84</v>
      </c>
      <c r="V92" s="66" t="s">
        <v>84</v>
      </c>
      <c r="W92" s="66" t="s">
        <v>84</v>
      </c>
      <c r="X92" s="66" t="s">
        <v>84</v>
      </c>
      <c r="Y92" s="66" t="s">
        <v>84</v>
      </c>
      <c r="Z92" s="66" t="s">
        <v>84</v>
      </c>
      <c r="AA92" s="66" t="s">
        <v>84</v>
      </c>
      <c r="AB92" s="66" t="s">
        <v>84</v>
      </c>
    </row>
    <row r="93" spans="1:28" s="10" customFormat="1" ht="15.75" customHeight="1" x14ac:dyDescent="0.25">
      <c r="A93" s="29" t="s">
        <v>562</v>
      </c>
      <c r="B93" s="15" t="s">
        <v>213</v>
      </c>
      <c r="C93" s="62" t="s">
        <v>319</v>
      </c>
      <c r="D93" s="66" t="s">
        <v>84</v>
      </c>
      <c r="E93" s="66" t="s">
        <v>84</v>
      </c>
      <c r="F93" s="66" t="s">
        <v>84</v>
      </c>
      <c r="G93" s="66" t="s">
        <v>84</v>
      </c>
      <c r="H93" s="66" t="s">
        <v>84</v>
      </c>
      <c r="I93" s="66" t="s">
        <v>84</v>
      </c>
      <c r="J93" s="66" t="s">
        <v>84</v>
      </c>
      <c r="K93" s="66" t="s">
        <v>84</v>
      </c>
      <c r="L93" s="66" t="s">
        <v>84</v>
      </c>
      <c r="M93" s="66" t="s">
        <v>84</v>
      </c>
      <c r="N93" s="66" t="s">
        <v>84</v>
      </c>
      <c r="O93" s="66" t="s">
        <v>84</v>
      </c>
      <c r="P93" s="66" t="s">
        <v>84</v>
      </c>
      <c r="Q93" s="66" t="s">
        <v>84</v>
      </c>
      <c r="R93" s="66" t="s">
        <v>84</v>
      </c>
      <c r="S93" s="66" t="s">
        <v>84</v>
      </c>
      <c r="T93" s="66" t="s">
        <v>84</v>
      </c>
      <c r="U93" s="66" t="s">
        <v>84</v>
      </c>
      <c r="V93" s="66" t="s">
        <v>84</v>
      </c>
      <c r="W93" s="66" t="s">
        <v>84</v>
      </c>
      <c r="X93" s="66" t="s">
        <v>84</v>
      </c>
      <c r="Y93" s="66" t="s">
        <v>84</v>
      </c>
      <c r="Z93" s="66" t="s">
        <v>84</v>
      </c>
      <c r="AA93" s="66" t="s">
        <v>84</v>
      </c>
      <c r="AB93" s="66" t="s">
        <v>84</v>
      </c>
    </row>
    <row r="94" spans="1:28" s="10" customFormat="1" ht="15.75" customHeight="1" x14ac:dyDescent="0.25">
      <c r="A94" s="29" t="s">
        <v>563</v>
      </c>
      <c r="B94" s="14" t="s">
        <v>201</v>
      </c>
      <c r="C94" s="62" t="s">
        <v>319</v>
      </c>
      <c r="D94" s="66" t="s">
        <v>84</v>
      </c>
      <c r="E94" s="66" t="s">
        <v>84</v>
      </c>
      <c r="F94" s="66" t="s">
        <v>84</v>
      </c>
      <c r="G94" s="66" t="s">
        <v>84</v>
      </c>
      <c r="H94" s="66" t="s">
        <v>84</v>
      </c>
      <c r="I94" s="66" t="s">
        <v>84</v>
      </c>
      <c r="J94" s="66" t="s">
        <v>84</v>
      </c>
      <c r="K94" s="66" t="s">
        <v>84</v>
      </c>
      <c r="L94" s="66" t="s">
        <v>84</v>
      </c>
      <c r="M94" s="66" t="s">
        <v>84</v>
      </c>
      <c r="N94" s="66" t="s">
        <v>84</v>
      </c>
      <c r="O94" s="66" t="s">
        <v>84</v>
      </c>
      <c r="P94" s="66" t="s">
        <v>84</v>
      </c>
      <c r="Q94" s="66" t="s">
        <v>84</v>
      </c>
      <c r="R94" s="66" t="s">
        <v>84</v>
      </c>
      <c r="S94" s="66" t="s">
        <v>84</v>
      </c>
      <c r="T94" s="66" t="s">
        <v>84</v>
      </c>
      <c r="U94" s="66" t="s">
        <v>84</v>
      </c>
      <c r="V94" s="66" t="s">
        <v>84</v>
      </c>
      <c r="W94" s="66" t="s">
        <v>84</v>
      </c>
      <c r="X94" s="66" t="s">
        <v>84</v>
      </c>
      <c r="Y94" s="66" t="s">
        <v>84</v>
      </c>
      <c r="Z94" s="66" t="s">
        <v>84</v>
      </c>
      <c r="AA94" s="66" t="s">
        <v>84</v>
      </c>
      <c r="AB94" s="66" t="s">
        <v>84</v>
      </c>
    </row>
    <row r="95" spans="1:28" s="10" customFormat="1" x14ac:dyDescent="0.25">
      <c r="A95" s="29" t="s">
        <v>326</v>
      </c>
      <c r="B95" s="12" t="s">
        <v>521</v>
      </c>
      <c r="C95" s="62" t="s">
        <v>319</v>
      </c>
      <c r="D95" s="66">
        <f t="shared" ref="D95:L95" si="75">D37-D52</f>
        <v>244.71369324022345</v>
      </c>
      <c r="E95" s="66">
        <f t="shared" si="75"/>
        <v>630.78033474842209</v>
      </c>
      <c r="F95" s="66">
        <f t="shared" si="75"/>
        <v>662.00491323108429</v>
      </c>
      <c r="G95" s="66">
        <f t="shared" si="75"/>
        <v>414.62876200544594</v>
      </c>
      <c r="H95" s="66">
        <f t="shared" si="75"/>
        <v>391.69023917113429</v>
      </c>
      <c r="I95" s="66">
        <f t="shared" si="75"/>
        <v>341.37687060304154</v>
      </c>
      <c r="J95" s="66">
        <f t="shared" si="75"/>
        <v>433.8483762737045</v>
      </c>
      <c r="K95" s="66">
        <f t="shared" si="75"/>
        <v>380.96937485952833</v>
      </c>
      <c r="L95" s="66">
        <f t="shared" si="75"/>
        <v>411.44285336195276</v>
      </c>
      <c r="M95" s="66">
        <f>M37-M52</f>
        <v>348.09868534867917</v>
      </c>
      <c r="N95" s="66">
        <f t="shared" ref="N95" si="76">N37-N52</f>
        <v>305.916444895589</v>
      </c>
      <c r="O95" s="66">
        <f>O37-O52</f>
        <v>336.76975776005008</v>
      </c>
      <c r="P95" s="66">
        <f t="shared" ref="P95" si="77">P37-P52</f>
        <v>264.30784788839833</v>
      </c>
      <c r="Q95" s="66">
        <f>Q37-Q52</f>
        <v>341.68587074793709</v>
      </c>
      <c r="R95" s="66">
        <f t="shared" ref="R95" si="78">R37-R52</f>
        <v>261.44975057373085</v>
      </c>
      <c r="S95" s="66">
        <f>S37-S52</f>
        <v>347.66416139104342</v>
      </c>
      <c r="T95" s="66">
        <f t="shared" ref="T95" si="79">T37-T52</f>
        <v>264.33738987691925</v>
      </c>
      <c r="U95" s="66">
        <f>U37-U52</f>
        <v>357.31714049443173</v>
      </c>
      <c r="V95" s="66">
        <f t="shared" ref="V95" si="80">V37-V52</f>
        <v>269.38811938174456</v>
      </c>
      <c r="W95" s="66">
        <f>W37-W52</f>
        <v>366.64668314391633</v>
      </c>
      <c r="X95" s="66">
        <f t="shared" ref="X95:Z95" si="81">X37-X52</f>
        <v>280.16364415701435</v>
      </c>
      <c r="Y95" s="66">
        <f>Y37-Y52</f>
        <v>376.18141916093379</v>
      </c>
      <c r="Z95" s="66">
        <f t="shared" si="81"/>
        <v>291.3701899232949</v>
      </c>
      <c r="AA95" s="66">
        <f t="shared" ref="AA95:AA109" si="82">H95+J95+K95+M95+O95+Q95+S95+U95+W95+Y95</f>
        <v>3680.8717083513584</v>
      </c>
      <c r="AB95" s="66">
        <f t="shared" ref="AB95:AB109" si="83">H95+J95+L95+N95+P95+R95+T95+V95+X95+Z95</f>
        <v>3173.9148555034826</v>
      </c>
    </row>
    <row r="96" spans="1:28" s="11" customFormat="1" x14ac:dyDescent="0.25">
      <c r="A96" s="28" t="s">
        <v>17</v>
      </c>
      <c r="B96" s="19" t="s">
        <v>652</v>
      </c>
      <c r="C96" s="61" t="s">
        <v>319</v>
      </c>
      <c r="D96" s="66">
        <f t="shared" ref="D96:L96" si="84">D97-D103</f>
        <v>-1661.3841372900015</v>
      </c>
      <c r="E96" s="66">
        <f t="shared" si="84"/>
        <v>-3420.8455265108341</v>
      </c>
      <c r="F96" s="66">
        <f t="shared" si="84"/>
        <v>-2100.9655483535471</v>
      </c>
      <c r="G96" s="66">
        <f t="shared" si="84"/>
        <v>-1797.3349741852153</v>
      </c>
      <c r="H96" s="66">
        <f t="shared" si="84"/>
        <v>-2350.0047169939899</v>
      </c>
      <c r="I96" s="66">
        <f t="shared" si="84"/>
        <v>-1966.0228315328905</v>
      </c>
      <c r="J96" s="66">
        <f t="shared" si="84"/>
        <v>-5938.9472006899996</v>
      </c>
      <c r="K96" s="66">
        <f t="shared" si="84"/>
        <v>-1789.5963516788252</v>
      </c>
      <c r="L96" s="66">
        <f t="shared" si="84"/>
        <v>-3360.5573803548832</v>
      </c>
      <c r="M96" s="66">
        <f>M97-M103</f>
        <v>-1699.2279409671974</v>
      </c>
      <c r="N96" s="66">
        <f t="shared" ref="N96" si="85">N97-N103</f>
        <v>-1622.5869132866674</v>
      </c>
      <c r="O96" s="66">
        <f>O97-O103</f>
        <v>-1306.5006867151683</v>
      </c>
      <c r="P96" s="66">
        <f t="shared" ref="P96" si="86">P97-P103</f>
        <v>-1923.1004212361038</v>
      </c>
      <c r="Q96" s="66">
        <f>Q97-Q103</f>
        <v>-1291.6152456183333</v>
      </c>
      <c r="R96" s="66">
        <f t="shared" ref="R96" si="87">R97-R103</f>
        <v>-1844.3900441355088</v>
      </c>
      <c r="S96" s="66">
        <f>S97-S103</f>
        <v>-1072.7614559109511</v>
      </c>
      <c r="T96" s="66">
        <f t="shared" ref="T96" si="88">T97-T103</f>
        <v>-1877.1909783747692</v>
      </c>
      <c r="U96" s="66">
        <f>U97-U103</f>
        <v>-1016.0819031375636</v>
      </c>
      <c r="V96" s="66">
        <f t="shared" ref="V96" si="89">V97-V103</f>
        <v>-1681.389487658193</v>
      </c>
      <c r="W96" s="66">
        <f>W97-W103</f>
        <v>-1049.4547158519608</v>
      </c>
      <c r="X96" s="66">
        <f t="shared" ref="X96:Z96" si="90">X97-X103</f>
        <v>-1711.3551078277828</v>
      </c>
      <c r="Y96" s="66">
        <f>Y97-Y103</f>
        <v>-1062.8745200601954</v>
      </c>
      <c r="Z96" s="66">
        <f t="shared" si="90"/>
        <v>-1742.5193528041559</v>
      </c>
      <c r="AA96" s="66">
        <f t="shared" si="82"/>
        <v>-18577.064737624183</v>
      </c>
      <c r="AB96" s="66">
        <f t="shared" si="83"/>
        <v>-24052.041603362053</v>
      </c>
    </row>
    <row r="97" spans="1:28" s="10" customFormat="1" x14ac:dyDescent="0.25">
      <c r="A97" s="29" t="s">
        <v>44</v>
      </c>
      <c r="B97" s="13" t="s">
        <v>601</v>
      </c>
      <c r="C97" s="62" t="s">
        <v>319</v>
      </c>
      <c r="D97" s="66">
        <f t="shared" ref="D97:L97" si="91">D98+D99+D100+D102</f>
        <v>3820.3063495899996</v>
      </c>
      <c r="E97" s="66">
        <f t="shared" si="91"/>
        <v>3633.2384383211574</v>
      </c>
      <c r="F97" s="66">
        <f t="shared" si="91"/>
        <v>2717.4024846999628</v>
      </c>
      <c r="G97" s="66">
        <f t="shared" si="91"/>
        <v>2783.5329205393609</v>
      </c>
      <c r="H97" s="66">
        <f t="shared" si="91"/>
        <v>1532.6187183094428</v>
      </c>
      <c r="I97" s="66">
        <f t="shared" si="91"/>
        <v>2114.4344416888835</v>
      </c>
      <c r="J97" s="66">
        <f t="shared" si="91"/>
        <v>2152.6085008099994</v>
      </c>
      <c r="K97" s="66">
        <f t="shared" si="91"/>
        <v>721.09184987791753</v>
      </c>
      <c r="L97" s="66">
        <f t="shared" si="91"/>
        <v>1537.0740434981046</v>
      </c>
      <c r="M97" s="66">
        <f>M98+M99+M100+M102</f>
        <v>836.70448081351878</v>
      </c>
      <c r="N97" s="66">
        <f t="shared" ref="N97" si="92">N98+N99+N100+N102</f>
        <v>753.21149004393794</v>
      </c>
      <c r="O97" s="66">
        <f>O98+O99+O100+O102</f>
        <v>748.17720087840496</v>
      </c>
      <c r="P97" s="66">
        <f t="shared" ref="P97" si="93">P98+P99+P100+P102</f>
        <v>527.14551005414501</v>
      </c>
      <c r="Q97" s="66">
        <f>Q98+Q99+Q100+Q102</f>
        <v>776.14460687034784</v>
      </c>
      <c r="R97" s="66">
        <f t="shared" ref="R97" si="94">R98+R99+R100+R102</f>
        <v>438.06815807456974</v>
      </c>
      <c r="S97" s="66">
        <f>S98+S99+S100+S102</f>
        <v>663.47818916059987</v>
      </c>
      <c r="T97" s="66">
        <f t="shared" ref="T97" si="95">T98+T99+T100+T102</f>
        <v>450.36942066236497</v>
      </c>
      <c r="U97" s="66">
        <f>U98+U99+U100+U102</f>
        <v>754.88253483541803</v>
      </c>
      <c r="V97" s="66">
        <f t="shared" ref="V97" si="96">V98+V99+V100+V102</f>
        <v>517.47790216037117</v>
      </c>
      <c r="W97" s="66">
        <f>W98+W99+W100+W102</f>
        <v>756.9290108804804</v>
      </c>
      <c r="X97" s="66">
        <f t="shared" ref="X97:Z97" si="97">X98+X99+X100+X102</f>
        <v>525.42077580283774</v>
      </c>
      <c r="Y97" s="66">
        <f>Y98+Y99+Y100+Y102</f>
        <v>779.63688120689471</v>
      </c>
      <c r="Z97" s="66">
        <f t="shared" si="97"/>
        <v>533.68136439100306</v>
      </c>
      <c r="AA97" s="66">
        <f t="shared" si="82"/>
        <v>9722.2719736430226</v>
      </c>
      <c r="AB97" s="66">
        <f t="shared" si="83"/>
        <v>8967.6758838067763</v>
      </c>
    </row>
    <row r="98" spans="1:28" s="10" customFormat="1" x14ac:dyDescent="0.25">
      <c r="A98" s="29" t="s">
        <v>45</v>
      </c>
      <c r="B98" s="15" t="s">
        <v>512</v>
      </c>
      <c r="C98" s="62" t="s">
        <v>319</v>
      </c>
      <c r="D98" s="66">
        <v>7.8056800000000006</v>
      </c>
      <c r="E98" s="66">
        <v>1.3</v>
      </c>
      <c r="F98" s="66">
        <v>1.941419521631921</v>
      </c>
      <c r="G98" s="66">
        <v>4.9990200825849804</v>
      </c>
      <c r="H98" s="66">
        <v>10.964249790806655</v>
      </c>
      <c r="I98" s="66">
        <v>0</v>
      </c>
      <c r="J98" s="66">
        <v>5.3241307599999992</v>
      </c>
      <c r="K98" s="66">
        <v>6.9320000000000004</v>
      </c>
      <c r="L98" s="66">
        <v>11.244029951896897</v>
      </c>
      <c r="M98" s="66">
        <v>12.731</v>
      </c>
      <c r="N98" s="66">
        <v>75.010849502182324</v>
      </c>
      <c r="O98" s="66">
        <v>15.878</v>
      </c>
      <c r="P98" s="66">
        <v>14.131913976080497</v>
      </c>
      <c r="Q98" s="66">
        <v>21.994</v>
      </c>
      <c r="R98" s="66">
        <v>247.143908201627</v>
      </c>
      <c r="S98" s="66">
        <v>27.670999999999999</v>
      </c>
      <c r="T98" s="66">
        <v>260.02354205796701</v>
      </c>
      <c r="U98" s="66">
        <v>27.670999999999999</v>
      </c>
      <c r="V98" s="66">
        <v>274.01146207358698</v>
      </c>
      <c r="W98" s="66">
        <v>27.670999999999999</v>
      </c>
      <c r="X98" s="66">
        <f>V98</f>
        <v>274.01146207358698</v>
      </c>
      <c r="Y98" s="66">
        <v>27.670999999999999</v>
      </c>
      <c r="Z98" s="66">
        <f>X98</f>
        <v>274.01146207358698</v>
      </c>
      <c r="AA98" s="66">
        <f t="shared" si="82"/>
        <v>184.50738055080663</v>
      </c>
      <c r="AB98" s="66">
        <f t="shared" si="83"/>
        <v>1445.8770104613211</v>
      </c>
    </row>
    <row r="99" spans="1:28" s="10" customFormat="1" x14ac:dyDescent="0.25">
      <c r="A99" s="29" t="s">
        <v>46</v>
      </c>
      <c r="B99" s="15" t="s">
        <v>513</v>
      </c>
      <c r="C99" s="62" t="s">
        <v>319</v>
      </c>
      <c r="D99" s="66">
        <v>15.983229999999997</v>
      </c>
      <c r="E99" s="66">
        <v>236.91537</v>
      </c>
      <c r="F99" s="66">
        <v>196.53339949305641</v>
      </c>
      <c r="G99" s="66">
        <v>39.414049999999996</v>
      </c>
      <c r="H99" s="66">
        <v>54.38298934054616</v>
      </c>
      <c r="I99" s="66">
        <v>43.165486092798602</v>
      </c>
      <c r="J99" s="66">
        <v>39.948486949999989</v>
      </c>
      <c r="K99" s="66">
        <v>37.872000006393797</v>
      </c>
      <c r="L99" s="66">
        <v>45.477835557470101</v>
      </c>
      <c r="M99" s="66">
        <v>37.970470000000006</v>
      </c>
      <c r="N99" s="66">
        <v>40.702872070002819</v>
      </c>
      <c r="O99" s="66">
        <v>37.966610000000003</v>
      </c>
      <c r="P99" s="66">
        <v>41.690079346277933</v>
      </c>
      <c r="Q99" s="66">
        <v>37.961760000000012</v>
      </c>
      <c r="R99" s="66">
        <v>42.716642543169478</v>
      </c>
      <c r="S99" s="66">
        <v>37.953800000000008</v>
      </c>
      <c r="T99" s="66">
        <v>43.784268273536682</v>
      </c>
      <c r="U99" s="66">
        <v>37.953800000000008</v>
      </c>
      <c r="V99" s="66">
        <v>44.894599025118588</v>
      </c>
      <c r="W99" s="66">
        <v>37.953800000000008</v>
      </c>
      <c r="X99" s="66">
        <f>V99</f>
        <v>44.894599025118588</v>
      </c>
      <c r="Y99" s="66">
        <v>37.953800000000008</v>
      </c>
      <c r="Z99" s="66">
        <f>X99</f>
        <v>44.894599025118588</v>
      </c>
      <c r="AA99" s="66">
        <f t="shared" si="82"/>
        <v>397.91751629693999</v>
      </c>
      <c r="AB99" s="66">
        <f t="shared" si="83"/>
        <v>443.38697115635887</v>
      </c>
    </row>
    <row r="100" spans="1:28" s="10" customFormat="1" x14ac:dyDescent="0.25">
      <c r="A100" s="29" t="s">
        <v>61</v>
      </c>
      <c r="B100" s="15" t="s">
        <v>602</v>
      </c>
      <c r="C100" s="62" t="s">
        <v>319</v>
      </c>
      <c r="D100" s="66">
        <v>2861.8547978699999</v>
      </c>
      <c r="E100" s="66">
        <v>1820.859745946537</v>
      </c>
      <c r="F100" s="66">
        <v>1291.0282010200001</v>
      </c>
      <c r="G100" s="66">
        <v>1733.1930288699998</v>
      </c>
      <c r="H100" s="66">
        <v>182.00543372999999</v>
      </c>
      <c r="I100" s="66">
        <v>1371.2359431200002</v>
      </c>
      <c r="J100" s="66">
        <v>56.43962741</v>
      </c>
      <c r="K100" s="66">
        <v>0</v>
      </c>
      <c r="L100" s="66">
        <v>369.00092216999997</v>
      </c>
      <c r="M100" s="66">
        <v>0.65710999999999986</v>
      </c>
      <c r="N100" s="66">
        <v>139.50289613740512</v>
      </c>
      <c r="O100" s="66">
        <v>0</v>
      </c>
      <c r="P100" s="66">
        <v>47.217480231832262</v>
      </c>
      <c r="Q100" s="66">
        <v>0</v>
      </c>
      <c r="R100" s="66">
        <v>50.987415656174967</v>
      </c>
      <c r="S100" s="66">
        <v>0</v>
      </c>
      <c r="T100" s="66">
        <v>55.936094300073322</v>
      </c>
      <c r="U100" s="66">
        <v>0</v>
      </c>
      <c r="V100" s="66">
        <v>61.535884201580835</v>
      </c>
      <c r="W100" s="66">
        <v>0</v>
      </c>
      <c r="X100" s="66">
        <f>V100*1.04</f>
        <v>63.99731956964407</v>
      </c>
      <c r="Y100" s="66">
        <v>0</v>
      </c>
      <c r="Z100" s="66">
        <f>X100*1.04</f>
        <v>66.557212352429829</v>
      </c>
      <c r="AA100" s="66">
        <f t="shared" si="82"/>
        <v>239.10217114</v>
      </c>
      <c r="AB100" s="66">
        <f t="shared" si="83"/>
        <v>1093.1802857591404</v>
      </c>
    </row>
    <row r="101" spans="1:28" s="10" customFormat="1" x14ac:dyDescent="0.25">
      <c r="A101" s="29" t="s">
        <v>95</v>
      </c>
      <c r="B101" s="16" t="s">
        <v>216</v>
      </c>
      <c r="C101" s="62" t="s">
        <v>319</v>
      </c>
      <c r="D101" s="66">
        <v>2669.7860922599998</v>
      </c>
      <c r="E101" s="66">
        <v>1752.24832995</v>
      </c>
      <c r="F101" s="66">
        <v>1259.1817737000001</v>
      </c>
      <c r="G101" s="66">
        <v>1369.7453431200001</v>
      </c>
      <c r="H101" s="66">
        <v>38.793423500000003</v>
      </c>
      <c r="I101" s="66">
        <v>1369.7453431200001</v>
      </c>
      <c r="J101" s="66">
        <v>56.43962741</v>
      </c>
      <c r="K101" s="66">
        <v>0</v>
      </c>
      <c r="L101" s="66">
        <v>324.43691145999998</v>
      </c>
      <c r="M101" s="66">
        <v>0.65710999999999986</v>
      </c>
      <c r="N101" s="66">
        <v>88.495000000000005</v>
      </c>
      <c r="O101" s="66">
        <v>0</v>
      </c>
      <c r="P101" s="66">
        <v>1.98</v>
      </c>
      <c r="Q101" s="66">
        <v>0</v>
      </c>
      <c r="R101" s="66">
        <v>1</v>
      </c>
      <c r="S101" s="66">
        <v>0</v>
      </c>
      <c r="T101" s="66">
        <v>0.7</v>
      </c>
      <c r="U101" s="66">
        <v>0</v>
      </c>
      <c r="V101" s="66">
        <v>0.5</v>
      </c>
      <c r="W101" s="66">
        <v>0</v>
      </c>
      <c r="X101" s="66">
        <f>V101</f>
        <v>0.5</v>
      </c>
      <c r="Y101" s="66">
        <v>0</v>
      </c>
      <c r="Z101" s="66">
        <f>X101</f>
        <v>0.5</v>
      </c>
      <c r="AA101" s="66">
        <f t="shared" si="82"/>
        <v>95.890160910000006</v>
      </c>
      <c r="AB101" s="66">
        <f t="shared" si="83"/>
        <v>513.34496237000008</v>
      </c>
    </row>
    <row r="102" spans="1:28" s="10" customFormat="1" x14ac:dyDescent="0.25">
      <c r="A102" s="29" t="s">
        <v>62</v>
      </c>
      <c r="B102" s="14" t="s">
        <v>514</v>
      </c>
      <c r="C102" s="62" t="s">
        <v>319</v>
      </c>
      <c r="D102" s="66">
        <v>934.66264171999967</v>
      </c>
      <c r="E102" s="66">
        <v>1574.1633223746201</v>
      </c>
      <c r="F102" s="66">
        <v>1227.8994646652743</v>
      </c>
      <c r="G102" s="66">
        <v>1005.9268215867762</v>
      </c>
      <c r="H102" s="66">
        <v>1285.2660454480899</v>
      </c>
      <c r="I102" s="66">
        <v>700.03301247608488</v>
      </c>
      <c r="J102" s="66">
        <v>2050.8962556899996</v>
      </c>
      <c r="K102" s="66">
        <v>676.28784987152369</v>
      </c>
      <c r="L102" s="66">
        <v>1111.3512558187376</v>
      </c>
      <c r="M102" s="66">
        <v>785.34590081351882</v>
      </c>
      <c r="N102" s="66">
        <v>497.99487233434769</v>
      </c>
      <c r="O102" s="66">
        <v>694.33259087840497</v>
      </c>
      <c r="P102" s="66">
        <v>424.10603649995431</v>
      </c>
      <c r="Q102" s="66">
        <v>716.18884687034779</v>
      </c>
      <c r="R102" s="66">
        <v>97.22019167359835</v>
      </c>
      <c r="S102" s="66">
        <v>597.85338916059982</v>
      </c>
      <c r="T102" s="66">
        <v>90.625516030787978</v>
      </c>
      <c r="U102" s="66">
        <v>689.25773483541798</v>
      </c>
      <c r="V102" s="66">
        <v>137.03595686008478</v>
      </c>
      <c r="W102" s="66">
        <v>691.30421088048035</v>
      </c>
      <c r="X102" s="66">
        <f>V102*1.04</f>
        <v>142.51739513448817</v>
      </c>
      <c r="Y102" s="66">
        <v>714.01208120689466</v>
      </c>
      <c r="Z102" s="66">
        <f>X102*1.04</f>
        <v>148.21809093986769</v>
      </c>
      <c r="AA102" s="66">
        <f t="shared" si="82"/>
        <v>8900.7449056552778</v>
      </c>
      <c r="AB102" s="66">
        <f t="shared" si="83"/>
        <v>5985.2316164299564</v>
      </c>
    </row>
    <row r="103" spans="1:28" s="10" customFormat="1" x14ac:dyDescent="0.25">
      <c r="A103" s="29" t="s">
        <v>47</v>
      </c>
      <c r="B103" s="18" t="s">
        <v>600</v>
      </c>
      <c r="C103" s="62" t="s">
        <v>319</v>
      </c>
      <c r="D103" s="66">
        <f t="shared" ref="D103:L103" si="98">D104+D105+D106+D108</f>
        <v>5481.6904868800011</v>
      </c>
      <c r="E103" s="66">
        <f t="shared" si="98"/>
        <v>7054.0839648319916</v>
      </c>
      <c r="F103" s="66">
        <f t="shared" si="98"/>
        <v>4818.3680330535099</v>
      </c>
      <c r="G103" s="66">
        <f t="shared" si="98"/>
        <v>4580.8678947245762</v>
      </c>
      <c r="H103" s="66">
        <f t="shared" si="98"/>
        <v>3882.6234353034324</v>
      </c>
      <c r="I103" s="66">
        <f t="shared" si="98"/>
        <v>4080.4572732217739</v>
      </c>
      <c r="J103" s="66">
        <f t="shared" si="98"/>
        <v>8091.5557014999995</v>
      </c>
      <c r="K103" s="66">
        <f t="shared" si="98"/>
        <v>2510.6882015567426</v>
      </c>
      <c r="L103" s="66">
        <f t="shared" si="98"/>
        <v>4897.6314238529876</v>
      </c>
      <c r="M103" s="66">
        <f>M104+M105+M106+M108</f>
        <v>2535.9324217807161</v>
      </c>
      <c r="N103" s="66">
        <f t="shared" ref="N103" si="99">N104+N105+N106+N108</f>
        <v>2375.7984033306052</v>
      </c>
      <c r="O103" s="66">
        <f>O104+O105+O106+O108</f>
        <v>2054.6778875935734</v>
      </c>
      <c r="P103" s="66">
        <f t="shared" ref="P103" si="100">P104+P105+P106+P108</f>
        <v>2450.2459312902488</v>
      </c>
      <c r="Q103" s="66">
        <f>Q104+Q105+Q106+Q108</f>
        <v>2067.7598524886812</v>
      </c>
      <c r="R103" s="66">
        <f t="shared" ref="R103" si="101">R104+R105+R106+R108</f>
        <v>2282.4582022100785</v>
      </c>
      <c r="S103" s="66">
        <f>S104+S105+S106+S108</f>
        <v>1736.239645071551</v>
      </c>
      <c r="T103" s="66">
        <f t="shared" ref="T103" si="102">T104+T105+T106+T108</f>
        <v>2327.5603990371342</v>
      </c>
      <c r="U103" s="66">
        <f>U104+U105+U106+U108</f>
        <v>1770.9644379729816</v>
      </c>
      <c r="V103" s="66">
        <f t="shared" ref="V103" si="103">V104+V105+V106+V108</f>
        <v>2198.8673898185643</v>
      </c>
      <c r="W103" s="66">
        <f>W104+W105+W106+W108</f>
        <v>1806.3837267324411</v>
      </c>
      <c r="X103" s="66">
        <f t="shared" ref="X103:Z103" si="104">X104+X105+X106+X108</f>
        <v>2236.7758836306207</v>
      </c>
      <c r="Y103" s="66">
        <f>Y104+Y105+Y106+Y108</f>
        <v>1842.5114012670902</v>
      </c>
      <c r="Z103" s="66">
        <f t="shared" si="104"/>
        <v>2276.2007171951591</v>
      </c>
      <c r="AA103" s="66">
        <f t="shared" si="82"/>
        <v>28299.336711267206</v>
      </c>
      <c r="AB103" s="66">
        <f t="shared" si="83"/>
        <v>33019.717487168833</v>
      </c>
    </row>
    <row r="104" spans="1:28" s="10" customFormat="1" x14ac:dyDescent="0.25">
      <c r="A104" s="29" t="s">
        <v>96</v>
      </c>
      <c r="B104" s="14" t="s">
        <v>515</v>
      </c>
      <c r="C104" s="62" t="s">
        <v>319</v>
      </c>
      <c r="D104" s="66">
        <v>304.73959080999998</v>
      </c>
      <c r="E104" s="66">
        <v>322.32090999229837</v>
      </c>
      <c r="F104" s="66">
        <v>359.30847149167772</v>
      </c>
      <c r="G104" s="66">
        <v>390.44510846855633</v>
      </c>
      <c r="H104" s="66">
        <v>386.55093894000004</v>
      </c>
      <c r="I104" s="66">
        <v>412.68059489410376</v>
      </c>
      <c r="J104" s="66">
        <v>400.65612413000002</v>
      </c>
      <c r="K104" s="66">
        <v>419.65791611816098</v>
      </c>
      <c r="L104" s="66">
        <v>472.20442617343366</v>
      </c>
      <c r="M104" s="66">
        <v>436.23113513833397</v>
      </c>
      <c r="N104" s="66">
        <v>467.92253635736</v>
      </c>
      <c r="O104" s="66">
        <v>453.52585254106702</v>
      </c>
      <c r="P104" s="66">
        <v>484.74778306022495</v>
      </c>
      <c r="Q104" s="66">
        <v>471.51347424551</v>
      </c>
      <c r="R104" s="66">
        <v>504.13764436703406</v>
      </c>
      <c r="S104" s="66">
        <v>490.21952916692993</v>
      </c>
      <c r="T104" s="66">
        <v>524.3031073481153</v>
      </c>
      <c r="U104" s="66">
        <v>490.21952916692993</v>
      </c>
      <c r="V104" s="66">
        <v>545.2752428220399</v>
      </c>
      <c r="W104" s="66">
        <v>490.21952916692993</v>
      </c>
      <c r="X104" s="66">
        <f>V104*1.04</f>
        <v>567.08625253492153</v>
      </c>
      <c r="Y104" s="66">
        <v>490.21952916692993</v>
      </c>
      <c r="Z104" s="66">
        <f>X104*1.04</f>
        <v>589.76970263631836</v>
      </c>
      <c r="AA104" s="66">
        <f t="shared" si="82"/>
        <v>4529.0135577807923</v>
      </c>
      <c r="AB104" s="66">
        <f t="shared" si="83"/>
        <v>4942.653758369448</v>
      </c>
    </row>
    <row r="105" spans="1:28" s="10" customFormat="1" x14ac:dyDescent="0.25">
      <c r="A105" s="29" t="s">
        <v>97</v>
      </c>
      <c r="B105" s="14" t="s">
        <v>516</v>
      </c>
      <c r="C105" s="62" t="s">
        <v>319</v>
      </c>
      <c r="D105" s="66">
        <v>1038.76352</v>
      </c>
      <c r="E105" s="66">
        <v>1394.5377490684089</v>
      </c>
      <c r="F105" s="66">
        <v>1800.0417561082565</v>
      </c>
      <c r="G105" s="66">
        <v>1794.0234957996256</v>
      </c>
      <c r="H105" s="66">
        <v>1622.2205200000001</v>
      </c>
      <c r="I105" s="66">
        <v>1945.8410543249149</v>
      </c>
      <c r="J105" s="66">
        <v>1407.5149916715754</v>
      </c>
      <c r="K105" s="66">
        <v>1510.2859999999998</v>
      </c>
      <c r="L105" s="66">
        <v>1104.9031495231668</v>
      </c>
      <c r="M105" s="66">
        <v>1403.0380299999993</v>
      </c>
      <c r="N105" s="66">
        <v>1442.2403668986685</v>
      </c>
      <c r="O105" s="66">
        <v>1219.8988200000003</v>
      </c>
      <c r="P105" s="66">
        <v>1599.1048732790127</v>
      </c>
      <c r="Q105" s="66">
        <v>1203.4760499999995</v>
      </c>
      <c r="R105" s="66">
        <v>1502.1460445171592</v>
      </c>
      <c r="S105" s="66">
        <v>841.50322000000028</v>
      </c>
      <c r="T105" s="66">
        <v>1410.7550445171594</v>
      </c>
      <c r="U105" s="66">
        <v>841.50322000000028</v>
      </c>
      <c r="V105" s="66">
        <v>1251.1550445171597</v>
      </c>
      <c r="W105" s="66">
        <v>841.50322000000028</v>
      </c>
      <c r="X105" s="66">
        <f>V105</f>
        <v>1251.1550445171597</v>
      </c>
      <c r="Y105" s="66">
        <v>841.50322000000028</v>
      </c>
      <c r="Z105" s="66">
        <f>X105</f>
        <v>1251.1550445171597</v>
      </c>
      <c r="AA105" s="66">
        <f t="shared" si="82"/>
        <v>11732.447291671577</v>
      </c>
      <c r="AB105" s="66">
        <f t="shared" si="83"/>
        <v>13842.350123958222</v>
      </c>
    </row>
    <row r="106" spans="1:28" s="10" customFormat="1" x14ac:dyDescent="0.25">
      <c r="A106" s="29" t="s">
        <v>98</v>
      </c>
      <c r="B106" s="14" t="s">
        <v>603</v>
      </c>
      <c r="C106" s="62" t="s">
        <v>319</v>
      </c>
      <c r="D106" s="66">
        <v>3015.8053468899998</v>
      </c>
      <c r="E106" s="66">
        <v>2747.0328143242855</v>
      </c>
      <c r="F106" s="66">
        <v>1807.2742952800006</v>
      </c>
      <c r="G106" s="66">
        <v>2076.6888392999999</v>
      </c>
      <c r="H106" s="66">
        <v>1112.3137626299999</v>
      </c>
      <c r="I106" s="66">
        <v>1371.23550922</v>
      </c>
      <c r="J106" s="66">
        <v>5395.4585761500002</v>
      </c>
      <c r="K106" s="66">
        <v>12.252694840000467</v>
      </c>
      <c r="L106" s="66">
        <v>2060.6602409099996</v>
      </c>
      <c r="M106" s="66">
        <v>0</v>
      </c>
      <c r="N106" s="66">
        <v>0</v>
      </c>
      <c r="O106" s="66">
        <v>-3.0219897850612302E-8</v>
      </c>
      <c r="P106" s="66">
        <v>0</v>
      </c>
      <c r="Q106" s="66">
        <v>-3.1519353458188638E-8</v>
      </c>
      <c r="R106" s="66">
        <v>0</v>
      </c>
      <c r="S106" s="66">
        <v>-3.2874685656890744E-8</v>
      </c>
      <c r="T106" s="66">
        <v>0</v>
      </c>
      <c r="U106" s="66">
        <v>-3.2874685656890744E-8</v>
      </c>
      <c r="V106" s="66">
        <v>0</v>
      </c>
      <c r="W106" s="66">
        <v>-3.2874685656890744E-8</v>
      </c>
      <c r="X106" s="66">
        <f>V106</f>
        <v>0</v>
      </c>
      <c r="Y106" s="66">
        <v>-3.2874685656890744E-8</v>
      </c>
      <c r="Z106" s="66">
        <f>X106</f>
        <v>0</v>
      </c>
      <c r="AA106" s="66">
        <f t="shared" si="82"/>
        <v>6520.025033426763</v>
      </c>
      <c r="AB106" s="66">
        <f t="shared" si="83"/>
        <v>8568.4325796899993</v>
      </c>
    </row>
    <row r="107" spans="1:28" s="10" customFormat="1" x14ac:dyDescent="0.25">
      <c r="A107" s="29" t="s">
        <v>99</v>
      </c>
      <c r="B107" s="16" t="s">
        <v>217</v>
      </c>
      <c r="C107" s="62" t="s">
        <v>319</v>
      </c>
      <c r="D107" s="66">
        <v>2975.5830768899996</v>
      </c>
      <c r="E107" s="66">
        <v>2502.6003396299998</v>
      </c>
      <c r="F107" s="66">
        <v>1797.63095428</v>
      </c>
      <c r="G107" s="66">
        <v>2039.55402961</v>
      </c>
      <c r="H107" s="66">
        <v>1049.4628403999998</v>
      </c>
      <c r="I107" s="66">
        <v>1369.74490922</v>
      </c>
      <c r="J107" s="66">
        <v>5395.4585761500002</v>
      </c>
      <c r="K107" s="66">
        <v>12.252694840000467</v>
      </c>
      <c r="L107" s="66">
        <v>1551.6440834299997</v>
      </c>
      <c r="M107" s="66">
        <v>0</v>
      </c>
      <c r="N107" s="66">
        <v>0</v>
      </c>
      <c r="O107" s="66">
        <v>-3.0219897850612302E-8</v>
      </c>
      <c r="P107" s="66">
        <v>0</v>
      </c>
      <c r="Q107" s="66">
        <v>-3.1519353458188638E-8</v>
      </c>
      <c r="R107" s="66">
        <v>0</v>
      </c>
      <c r="S107" s="66">
        <v>-3.2874685656890744E-8</v>
      </c>
      <c r="T107" s="66">
        <v>0</v>
      </c>
      <c r="U107" s="66">
        <v>-3.2874685656890744E-8</v>
      </c>
      <c r="V107" s="66">
        <v>0</v>
      </c>
      <c r="W107" s="66">
        <v>-3.2874685656890744E-8</v>
      </c>
      <c r="X107" s="66">
        <f>V107</f>
        <v>0</v>
      </c>
      <c r="Y107" s="66">
        <v>-3.2874685656890744E-8</v>
      </c>
      <c r="Z107" s="66">
        <f>X107</f>
        <v>0</v>
      </c>
      <c r="AA107" s="66">
        <f t="shared" si="82"/>
        <v>6457.1741111967631</v>
      </c>
      <c r="AB107" s="66">
        <f t="shared" si="83"/>
        <v>7996.565499979999</v>
      </c>
    </row>
    <row r="108" spans="1:28" s="10" customFormat="1" x14ac:dyDescent="0.25">
      <c r="A108" s="29" t="s">
        <v>100</v>
      </c>
      <c r="B108" s="14" t="s">
        <v>517</v>
      </c>
      <c r="C108" s="62" t="s">
        <v>319</v>
      </c>
      <c r="D108" s="66">
        <v>1122.3820291800007</v>
      </c>
      <c r="E108" s="66">
        <v>2590.1924914469992</v>
      </c>
      <c r="F108" s="66">
        <v>851.74351017357446</v>
      </c>
      <c r="G108" s="66">
        <v>319.71045115639481</v>
      </c>
      <c r="H108" s="66">
        <v>761.53821373343203</v>
      </c>
      <c r="I108" s="66">
        <v>350.70011478275524</v>
      </c>
      <c r="J108" s="66">
        <v>887.92600954842419</v>
      </c>
      <c r="K108" s="66">
        <v>568.49159059858152</v>
      </c>
      <c r="L108" s="66">
        <v>1259.8636072463878</v>
      </c>
      <c r="M108" s="66">
        <v>696.6632566423832</v>
      </c>
      <c r="N108" s="66">
        <v>465.63550007457656</v>
      </c>
      <c r="O108" s="66">
        <v>381.25321508272589</v>
      </c>
      <c r="P108" s="66">
        <v>366.39327495101099</v>
      </c>
      <c r="Q108" s="66">
        <v>392.770328274691</v>
      </c>
      <c r="R108" s="66">
        <v>276.17451332588547</v>
      </c>
      <c r="S108" s="66">
        <v>404.51689593749518</v>
      </c>
      <c r="T108" s="66">
        <v>392.50224717185938</v>
      </c>
      <c r="U108" s="66">
        <v>439.24168883892582</v>
      </c>
      <c r="V108" s="66">
        <v>402.43710247936474</v>
      </c>
      <c r="W108" s="66">
        <v>474.66097759838533</v>
      </c>
      <c r="X108" s="66">
        <f>V108*1.04</f>
        <v>418.53458657853935</v>
      </c>
      <c r="Y108" s="66">
        <v>510.78865213303459</v>
      </c>
      <c r="Z108" s="66">
        <f>X108*1.04</f>
        <v>435.27597004168092</v>
      </c>
      <c r="AA108" s="66">
        <f t="shared" si="82"/>
        <v>5517.8508283880792</v>
      </c>
      <c r="AB108" s="66">
        <f t="shared" si="83"/>
        <v>5666.281025151161</v>
      </c>
    </row>
    <row r="109" spans="1:28" s="11" customFormat="1" ht="29.25" customHeight="1" x14ac:dyDescent="0.25">
      <c r="A109" s="28" t="s">
        <v>18</v>
      </c>
      <c r="B109" s="19" t="s">
        <v>658</v>
      </c>
      <c r="C109" s="61" t="s">
        <v>319</v>
      </c>
      <c r="D109" s="66">
        <f t="shared" ref="D109:L109" si="105">D115+D117+D118+D123</f>
        <v>732.88867956799038</v>
      </c>
      <c r="E109" s="66">
        <f t="shared" si="105"/>
        <v>-529.14210334053269</v>
      </c>
      <c r="F109" s="66">
        <f t="shared" si="105"/>
        <v>880.09767851856293</v>
      </c>
      <c r="G109" s="66">
        <f t="shared" si="105"/>
        <v>856.13999495129553</v>
      </c>
      <c r="H109" s="66">
        <f t="shared" si="105"/>
        <v>744.95698308633939</v>
      </c>
      <c r="I109" s="66">
        <f t="shared" si="105"/>
        <v>3340.5099856127608</v>
      </c>
      <c r="J109" s="66">
        <f t="shared" si="105"/>
        <v>-2832.5730432299965</v>
      </c>
      <c r="K109" s="66">
        <f t="shared" si="105"/>
        <v>2833.6154833276887</v>
      </c>
      <c r="L109" s="66">
        <f t="shared" si="105"/>
        <v>1066.6464908890387</v>
      </c>
      <c r="M109" s="66">
        <f>M115+M117+M118+M123</f>
        <v>3579.3405597419096</v>
      </c>
      <c r="N109" s="66">
        <f t="shared" ref="N109" si="106">N115+N117+N118+N123</f>
        <v>2076.0820134362693</v>
      </c>
      <c r="O109" s="66">
        <f>O115+O117+O118+O123</f>
        <v>1007.0539919174792</v>
      </c>
      <c r="P109" s="66">
        <f t="shared" ref="P109" si="107">P115+P117+P118+P123</f>
        <v>903.34224238394938</v>
      </c>
      <c r="Q109" s="66">
        <f>Q115+Q117+Q118+Q123</f>
        <v>893.03059097818436</v>
      </c>
      <c r="R109" s="66">
        <f t="shared" ref="R109" si="108">R115+R117+R118+R123</f>
        <v>1975.9920149101349</v>
      </c>
      <c r="S109" s="66">
        <f>S115+S117+S118+S123</f>
        <v>1326.4029549152701</v>
      </c>
      <c r="T109" s="66">
        <f t="shared" ref="T109" si="109">T115+T117+T118+T123</f>
        <v>1114.6003484649104</v>
      </c>
      <c r="U109" s="66">
        <f>U115+U117+U118+U123</f>
        <v>1403.0834411575181</v>
      </c>
      <c r="V109" s="66">
        <f t="shared" ref="V109" si="110">V115+V117+V118+V123</f>
        <v>2031.7745530848197</v>
      </c>
      <c r="W109" s="66">
        <f>W115+W117+W118+W123</f>
        <v>1349.6394006301584</v>
      </c>
      <c r="X109" s="66">
        <f t="shared" ref="X109:Z109" si="111">X115+X117+X118+X123</f>
        <v>2113.2131914143993</v>
      </c>
      <c r="Y109" s="66">
        <f>Y115+Y117+Y118+Y123</f>
        <v>1309.6563161722822</v>
      </c>
      <c r="Z109" s="66">
        <f t="shared" si="111"/>
        <v>2196.795706183259</v>
      </c>
      <c r="AA109" s="66">
        <f t="shared" si="82"/>
        <v>11614.206678696833</v>
      </c>
      <c r="AB109" s="66">
        <f t="shared" si="83"/>
        <v>11390.830500623122</v>
      </c>
    </row>
    <row r="110" spans="1:28" s="10" customFormat="1" ht="31.5" customHeight="1" x14ac:dyDescent="0.25">
      <c r="A110" s="29" t="s">
        <v>50</v>
      </c>
      <c r="B110" s="13" t="s">
        <v>522</v>
      </c>
      <c r="C110" s="62" t="s">
        <v>319</v>
      </c>
      <c r="D110" s="66" t="s">
        <v>84</v>
      </c>
      <c r="E110" s="66" t="s">
        <v>84</v>
      </c>
      <c r="F110" s="66" t="s">
        <v>84</v>
      </c>
      <c r="G110" s="66" t="s">
        <v>84</v>
      </c>
      <c r="H110" s="66" t="s">
        <v>84</v>
      </c>
      <c r="I110" s="66" t="s">
        <v>84</v>
      </c>
      <c r="J110" s="66" t="s">
        <v>84</v>
      </c>
      <c r="K110" s="66" t="s">
        <v>84</v>
      </c>
      <c r="L110" s="66" t="s">
        <v>84</v>
      </c>
      <c r="M110" s="66" t="s">
        <v>84</v>
      </c>
      <c r="N110" s="66" t="s">
        <v>84</v>
      </c>
      <c r="O110" s="66" t="s">
        <v>84</v>
      </c>
      <c r="P110" s="66" t="s">
        <v>84</v>
      </c>
      <c r="Q110" s="66" t="s">
        <v>84</v>
      </c>
      <c r="R110" s="66" t="s">
        <v>84</v>
      </c>
      <c r="S110" s="66" t="s">
        <v>84</v>
      </c>
      <c r="T110" s="66" t="s">
        <v>84</v>
      </c>
      <c r="U110" s="66" t="s">
        <v>84</v>
      </c>
      <c r="V110" s="66" t="s">
        <v>84</v>
      </c>
      <c r="W110" s="66" t="s">
        <v>84</v>
      </c>
      <c r="X110" s="66" t="s">
        <v>84</v>
      </c>
      <c r="Y110" s="66" t="s">
        <v>84</v>
      </c>
      <c r="Z110" s="66" t="s">
        <v>84</v>
      </c>
      <c r="AA110" s="66" t="s">
        <v>84</v>
      </c>
      <c r="AB110" s="66" t="s">
        <v>84</v>
      </c>
    </row>
    <row r="111" spans="1:28" s="10" customFormat="1" ht="31.5" customHeight="1" x14ac:dyDescent="0.25">
      <c r="A111" s="29" t="s">
        <v>459</v>
      </c>
      <c r="B111" s="15" t="s">
        <v>472</v>
      </c>
      <c r="C111" s="62" t="s">
        <v>319</v>
      </c>
      <c r="D111" s="66" t="s">
        <v>84</v>
      </c>
      <c r="E111" s="66" t="s">
        <v>84</v>
      </c>
      <c r="F111" s="66" t="s">
        <v>84</v>
      </c>
      <c r="G111" s="66" t="s">
        <v>84</v>
      </c>
      <c r="H111" s="66" t="s">
        <v>84</v>
      </c>
      <c r="I111" s="66" t="s">
        <v>84</v>
      </c>
      <c r="J111" s="66" t="s">
        <v>84</v>
      </c>
      <c r="K111" s="66" t="s">
        <v>84</v>
      </c>
      <c r="L111" s="66" t="s">
        <v>84</v>
      </c>
      <c r="M111" s="66" t="s">
        <v>84</v>
      </c>
      <c r="N111" s="66" t="s">
        <v>84</v>
      </c>
      <c r="O111" s="66" t="s">
        <v>84</v>
      </c>
      <c r="P111" s="66" t="s">
        <v>84</v>
      </c>
      <c r="Q111" s="66" t="s">
        <v>84</v>
      </c>
      <c r="R111" s="66" t="s">
        <v>84</v>
      </c>
      <c r="S111" s="66" t="s">
        <v>84</v>
      </c>
      <c r="T111" s="66" t="s">
        <v>84</v>
      </c>
      <c r="U111" s="66" t="s">
        <v>84</v>
      </c>
      <c r="V111" s="66" t="s">
        <v>84</v>
      </c>
      <c r="W111" s="66" t="s">
        <v>84</v>
      </c>
      <c r="X111" s="66" t="s">
        <v>84</v>
      </c>
      <c r="Y111" s="66" t="s">
        <v>84</v>
      </c>
      <c r="Z111" s="66" t="s">
        <v>84</v>
      </c>
      <c r="AA111" s="66" t="s">
        <v>84</v>
      </c>
      <c r="AB111" s="66" t="s">
        <v>84</v>
      </c>
    </row>
    <row r="112" spans="1:28" s="10" customFormat="1" ht="31.5" customHeight="1" x14ac:dyDescent="0.25">
      <c r="A112" s="29" t="s">
        <v>460</v>
      </c>
      <c r="B112" s="15" t="s">
        <v>473</v>
      </c>
      <c r="C112" s="62" t="s">
        <v>319</v>
      </c>
      <c r="D112" s="66" t="s">
        <v>84</v>
      </c>
      <c r="E112" s="66" t="s">
        <v>84</v>
      </c>
      <c r="F112" s="66" t="s">
        <v>84</v>
      </c>
      <c r="G112" s="66" t="s">
        <v>84</v>
      </c>
      <c r="H112" s="66" t="s">
        <v>84</v>
      </c>
      <c r="I112" s="66" t="s">
        <v>84</v>
      </c>
      <c r="J112" s="66" t="s">
        <v>84</v>
      </c>
      <c r="K112" s="66" t="s">
        <v>84</v>
      </c>
      <c r="L112" s="66" t="s">
        <v>84</v>
      </c>
      <c r="M112" s="66" t="s">
        <v>84</v>
      </c>
      <c r="N112" s="66" t="s">
        <v>84</v>
      </c>
      <c r="O112" s="66" t="s">
        <v>84</v>
      </c>
      <c r="P112" s="66" t="s">
        <v>84</v>
      </c>
      <c r="Q112" s="66" t="s">
        <v>84</v>
      </c>
      <c r="R112" s="66" t="s">
        <v>84</v>
      </c>
      <c r="S112" s="66" t="s">
        <v>84</v>
      </c>
      <c r="T112" s="66" t="s">
        <v>84</v>
      </c>
      <c r="U112" s="66" t="s">
        <v>84</v>
      </c>
      <c r="V112" s="66" t="s">
        <v>84</v>
      </c>
      <c r="W112" s="66" t="s">
        <v>84</v>
      </c>
      <c r="X112" s="66" t="s">
        <v>84</v>
      </c>
      <c r="Y112" s="66" t="s">
        <v>84</v>
      </c>
      <c r="Z112" s="66" t="s">
        <v>84</v>
      </c>
      <c r="AA112" s="66" t="s">
        <v>84</v>
      </c>
      <c r="AB112" s="66" t="s">
        <v>84</v>
      </c>
    </row>
    <row r="113" spans="1:28" s="10" customFormat="1" ht="31.5" customHeight="1" x14ac:dyDescent="0.25">
      <c r="A113" s="29" t="s">
        <v>564</v>
      </c>
      <c r="B113" s="15" t="s">
        <v>458</v>
      </c>
      <c r="C113" s="62" t="s">
        <v>319</v>
      </c>
      <c r="D113" s="66" t="s">
        <v>84</v>
      </c>
      <c r="E113" s="66" t="s">
        <v>84</v>
      </c>
      <c r="F113" s="66" t="s">
        <v>84</v>
      </c>
      <c r="G113" s="66" t="s">
        <v>84</v>
      </c>
      <c r="H113" s="66" t="s">
        <v>84</v>
      </c>
      <c r="I113" s="66" t="s">
        <v>84</v>
      </c>
      <c r="J113" s="66" t="s">
        <v>84</v>
      </c>
      <c r="K113" s="66" t="s">
        <v>84</v>
      </c>
      <c r="L113" s="66" t="s">
        <v>84</v>
      </c>
      <c r="M113" s="66" t="s">
        <v>84</v>
      </c>
      <c r="N113" s="66" t="s">
        <v>84</v>
      </c>
      <c r="O113" s="66" t="s">
        <v>84</v>
      </c>
      <c r="P113" s="66" t="s">
        <v>84</v>
      </c>
      <c r="Q113" s="66" t="s">
        <v>84</v>
      </c>
      <c r="R113" s="66" t="s">
        <v>84</v>
      </c>
      <c r="S113" s="66" t="s">
        <v>84</v>
      </c>
      <c r="T113" s="66" t="s">
        <v>84</v>
      </c>
      <c r="U113" s="66" t="s">
        <v>84</v>
      </c>
      <c r="V113" s="66" t="s">
        <v>84</v>
      </c>
      <c r="W113" s="66" t="s">
        <v>84</v>
      </c>
      <c r="X113" s="66" t="s">
        <v>84</v>
      </c>
      <c r="Y113" s="66" t="s">
        <v>84</v>
      </c>
      <c r="Z113" s="66" t="s">
        <v>84</v>
      </c>
      <c r="AA113" s="66" t="s">
        <v>84</v>
      </c>
      <c r="AB113" s="66" t="s">
        <v>84</v>
      </c>
    </row>
    <row r="114" spans="1:28" s="10" customFormat="1" ht="15.75" customHeight="1" x14ac:dyDescent="0.25">
      <c r="A114" s="29" t="s">
        <v>51</v>
      </c>
      <c r="B114" s="12" t="s">
        <v>634</v>
      </c>
      <c r="C114" s="62" t="s">
        <v>319</v>
      </c>
      <c r="D114" s="66" t="s">
        <v>84</v>
      </c>
      <c r="E114" s="66" t="s">
        <v>84</v>
      </c>
      <c r="F114" s="66" t="s">
        <v>84</v>
      </c>
      <c r="G114" s="66" t="s">
        <v>84</v>
      </c>
      <c r="H114" s="66" t="s">
        <v>84</v>
      </c>
      <c r="I114" s="66" t="s">
        <v>84</v>
      </c>
      <c r="J114" s="66" t="s">
        <v>84</v>
      </c>
      <c r="K114" s="66" t="s">
        <v>84</v>
      </c>
      <c r="L114" s="66" t="s">
        <v>84</v>
      </c>
      <c r="M114" s="66" t="s">
        <v>84</v>
      </c>
      <c r="N114" s="66" t="s">
        <v>84</v>
      </c>
      <c r="O114" s="66" t="s">
        <v>84</v>
      </c>
      <c r="P114" s="66" t="s">
        <v>84</v>
      </c>
      <c r="Q114" s="66" t="s">
        <v>84</v>
      </c>
      <c r="R114" s="66" t="s">
        <v>84</v>
      </c>
      <c r="S114" s="66" t="s">
        <v>84</v>
      </c>
      <c r="T114" s="66" t="s">
        <v>84</v>
      </c>
      <c r="U114" s="66" t="s">
        <v>84</v>
      </c>
      <c r="V114" s="66" t="s">
        <v>84</v>
      </c>
      <c r="W114" s="66" t="s">
        <v>84</v>
      </c>
      <c r="X114" s="66" t="s">
        <v>84</v>
      </c>
      <c r="Y114" s="66" t="s">
        <v>84</v>
      </c>
      <c r="Z114" s="66" t="s">
        <v>84</v>
      </c>
      <c r="AA114" s="66" t="s">
        <v>84</v>
      </c>
      <c r="AB114" s="66" t="s">
        <v>84</v>
      </c>
    </row>
    <row r="115" spans="1:28" s="10" customFormat="1" x14ac:dyDescent="0.25">
      <c r="A115" s="29" t="s">
        <v>327</v>
      </c>
      <c r="B115" s="12" t="s">
        <v>518</v>
      </c>
      <c r="C115" s="62" t="s">
        <v>319</v>
      </c>
      <c r="D115" s="66">
        <v>-345.20658771223452</v>
      </c>
      <c r="E115" s="66">
        <v>-149.70102323164227</v>
      </c>
      <c r="F115" s="66">
        <v>-230.39229810120088</v>
      </c>
      <c r="G115" s="66">
        <v>36.135839322108225</v>
      </c>
      <c r="H115" s="66">
        <v>213.4773821456188</v>
      </c>
      <c r="I115" s="66">
        <v>1414.4480484037765</v>
      </c>
      <c r="J115" s="66">
        <v>-2728.6300972372237</v>
      </c>
      <c r="K115" s="66">
        <v>454.24612728700515</v>
      </c>
      <c r="L115" s="66">
        <v>-980.2186895715804</v>
      </c>
      <c r="M115" s="66">
        <v>407.47415447534684</v>
      </c>
      <c r="N115" s="66">
        <v>362.42355625158643</v>
      </c>
      <c r="O115" s="66">
        <v>900.74734514824979</v>
      </c>
      <c r="P115" s="66">
        <v>212.40907397443195</v>
      </c>
      <c r="Q115" s="66">
        <v>815.88791921423388</v>
      </c>
      <c r="R115" s="66">
        <v>789.89271961700456</v>
      </c>
      <c r="S115" s="66">
        <v>1253.0404031024223</v>
      </c>
      <c r="T115" s="66">
        <v>1052.2655398939116</v>
      </c>
      <c r="U115" s="66">
        <v>1327.4691924028652</v>
      </c>
      <c r="V115" s="66">
        <v>2035.3446012442835</v>
      </c>
      <c r="W115" s="66">
        <v>1273.9059730554327</v>
      </c>
      <c r="X115" s="66">
        <f>V115*1.03</f>
        <v>2096.4049392816119</v>
      </c>
      <c r="Y115" s="66">
        <v>1233.6209647796068</v>
      </c>
      <c r="Z115" s="66">
        <f>X115*1.03</f>
        <v>2159.2970874600601</v>
      </c>
      <c r="AA115" s="66">
        <f>H115+J115+K115+M115+O115+Q115+S115+U115+W115+Y115</f>
        <v>5151.2393643735577</v>
      </c>
      <c r="AB115" s="66">
        <f>H115+J115+L115+N115+P115+R115+T115+V115+X115+Z115</f>
        <v>5212.6661130597049</v>
      </c>
    </row>
    <row r="116" spans="1:28" s="10" customFormat="1" ht="15.75" customHeight="1" x14ac:dyDescent="0.25">
      <c r="A116" s="29" t="s">
        <v>328</v>
      </c>
      <c r="B116" s="12" t="s">
        <v>635</v>
      </c>
      <c r="C116" s="62" t="s">
        <v>319</v>
      </c>
      <c r="D116" s="66" t="s">
        <v>84</v>
      </c>
      <c r="E116" s="66" t="s">
        <v>84</v>
      </c>
      <c r="F116" s="66" t="s">
        <v>84</v>
      </c>
      <c r="G116" s="66" t="s">
        <v>84</v>
      </c>
      <c r="H116" s="66" t="s">
        <v>84</v>
      </c>
      <c r="I116" s="66" t="s">
        <v>84</v>
      </c>
      <c r="J116" s="66" t="s">
        <v>84</v>
      </c>
      <c r="K116" s="66" t="s">
        <v>84</v>
      </c>
      <c r="L116" s="66" t="s">
        <v>84</v>
      </c>
      <c r="M116" s="66" t="s">
        <v>84</v>
      </c>
      <c r="N116" s="66" t="s">
        <v>84</v>
      </c>
      <c r="O116" s="66" t="s">
        <v>84</v>
      </c>
      <c r="P116" s="66" t="s">
        <v>84</v>
      </c>
      <c r="Q116" s="66" t="s">
        <v>84</v>
      </c>
      <c r="R116" s="66" t="s">
        <v>84</v>
      </c>
      <c r="S116" s="66" t="s">
        <v>84</v>
      </c>
      <c r="T116" s="66" t="s">
        <v>84</v>
      </c>
      <c r="U116" s="66" t="s">
        <v>84</v>
      </c>
      <c r="V116" s="66" t="s">
        <v>84</v>
      </c>
      <c r="W116" s="66" t="s">
        <v>84</v>
      </c>
      <c r="X116" s="66" t="s">
        <v>84</v>
      </c>
      <c r="Y116" s="66" t="s">
        <v>84</v>
      </c>
      <c r="Z116" s="66" t="s">
        <v>84</v>
      </c>
      <c r="AA116" s="66" t="s">
        <v>84</v>
      </c>
      <c r="AB116" s="66" t="s">
        <v>84</v>
      </c>
    </row>
    <row r="117" spans="1:28" s="10" customFormat="1" x14ac:dyDescent="0.25">
      <c r="A117" s="29" t="s">
        <v>329</v>
      </c>
      <c r="B117" s="12" t="s">
        <v>519</v>
      </c>
      <c r="C117" s="62" t="s">
        <v>319</v>
      </c>
      <c r="D117" s="66">
        <v>739.62910313226178</v>
      </c>
      <c r="E117" s="66">
        <v>513.29430661746676</v>
      </c>
      <c r="F117" s="66">
        <v>427.2610864388991</v>
      </c>
      <c r="G117" s="66">
        <v>797.92847179429577</v>
      </c>
      <c r="H117" s="66">
        <v>769.09495437394924</v>
      </c>
      <c r="I117" s="66">
        <v>1630.5069329420635</v>
      </c>
      <c r="J117" s="66">
        <v>494.74036631015252</v>
      </c>
      <c r="K117" s="66">
        <v>1852.0569538603747</v>
      </c>
      <c r="L117" s="66">
        <v>2119.5419979865806</v>
      </c>
      <c r="M117" s="66">
        <v>2841.4745845546881</v>
      </c>
      <c r="N117" s="66">
        <v>1401.5508991279262</v>
      </c>
      <c r="O117" s="66">
        <v>-212.47956096532846</v>
      </c>
      <c r="P117" s="66">
        <v>426.08464943133077</v>
      </c>
      <c r="Q117" s="66">
        <v>-246.23092988244196</v>
      </c>
      <c r="R117" s="66">
        <v>913.76081504356023</v>
      </c>
      <c r="S117" s="66">
        <v>-255.69138349305558</v>
      </c>
      <c r="T117" s="66">
        <v>-209.30070123684547</v>
      </c>
      <c r="U117" s="66">
        <v>-264.19701558820924</v>
      </c>
      <c r="V117" s="66">
        <v>-278.95502623858891</v>
      </c>
      <c r="W117" s="66">
        <v>-272.90064779876985</v>
      </c>
      <c r="X117" s="66">
        <f>V117*1.04</f>
        <v>-290.11322728813246</v>
      </c>
      <c r="Y117" s="66">
        <v>-281.86403932373503</v>
      </c>
      <c r="Z117" s="66">
        <f>X117*1.04</f>
        <v>-301.71775637965777</v>
      </c>
      <c r="AA117" s="66">
        <f>H117+J117+K117+M117+O117+Q117+S117+U117+W117+Y117</f>
        <v>4424.0032820476254</v>
      </c>
      <c r="AB117" s="66">
        <f>H117+J117+L117+N117+P117+R117+T117+V117+X117+Z117</f>
        <v>5044.6869711302743</v>
      </c>
    </row>
    <row r="118" spans="1:28" s="10" customFormat="1" x14ac:dyDescent="0.25">
      <c r="A118" s="29" t="s">
        <v>330</v>
      </c>
      <c r="B118" s="12" t="s">
        <v>520</v>
      </c>
      <c r="C118" s="62" t="s">
        <v>319</v>
      </c>
      <c r="D118" s="66">
        <v>91.320597875256851</v>
      </c>
      <c r="E118" s="66">
        <v>-8.9724496890777878</v>
      </c>
      <c r="F118" s="66">
        <v>45.215012814067819</v>
      </c>
      <c r="G118" s="66">
        <v>-396.10867076251503</v>
      </c>
      <c r="H118" s="66">
        <v>-481.11270766999996</v>
      </c>
      <c r="I118" s="66">
        <v>0</v>
      </c>
      <c r="J118" s="66">
        <v>0</v>
      </c>
      <c r="K118" s="66">
        <v>162.20650949986685</v>
      </c>
      <c r="L118" s="66">
        <v>-580.6664695999018</v>
      </c>
      <c r="M118" s="66">
        <v>-2.8973998269066214E-8</v>
      </c>
      <c r="N118" s="66">
        <v>1.98</v>
      </c>
      <c r="O118" s="66">
        <v>0</v>
      </c>
      <c r="P118" s="66">
        <v>1.98</v>
      </c>
      <c r="Q118" s="66">
        <v>0</v>
      </c>
      <c r="R118" s="66">
        <v>1</v>
      </c>
      <c r="S118" s="66">
        <v>0</v>
      </c>
      <c r="T118" s="66">
        <v>0.7</v>
      </c>
      <c r="U118" s="66">
        <v>0</v>
      </c>
      <c r="V118" s="66">
        <v>0.5</v>
      </c>
      <c r="W118" s="66">
        <v>0</v>
      </c>
      <c r="X118" s="66">
        <f>V118*1.03</f>
        <v>0.51500000000000001</v>
      </c>
      <c r="Y118" s="66">
        <v>0</v>
      </c>
      <c r="Z118" s="66">
        <f>X118*1.03</f>
        <v>0.53044999999999998</v>
      </c>
      <c r="AA118" s="66">
        <f>H118+J118+K118+M118+O118+Q118+S118+U118+W118+Y118</f>
        <v>-318.90619819910711</v>
      </c>
      <c r="AB118" s="66">
        <f>H118+J118+L118+N118+P118+R118+T118+V118+X118+Z118</f>
        <v>-1054.5737272699016</v>
      </c>
    </row>
    <row r="119" spans="1:28" s="10" customFormat="1" ht="15.75" customHeight="1" x14ac:dyDescent="0.25">
      <c r="A119" s="29" t="s">
        <v>331</v>
      </c>
      <c r="B119" s="12" t="s">
        <v>642</v>
      </c>
      <c r="C119" s="62" t="s">
        <v>319</v>
      </c>
      <c r="D119" s="66" t="s">
        <v>84</v>
      </c>
      <c r="E119" s="66" t="s">
        <v>84</v>
      </c>
      <c r="F119" s="66" t="s">
        <v>84</v>
      </c>
      <c r="G119" s="66" t="s">
        <v>84</v>
      </c>
      <c r="H119" s="66" t="s">
        <v>84</v>
      </c>
      <c r="I119" s="66" t="s">
        <v>84</v>
      </c>
      <c r="J119" s="66" t="s">
        <v>84</v>
      </c>
      <c r="K119" s="66" t="s">
        <v>84</v>
      </c>
      <c r="L119" s="66" t="s">
        <v>84</v>
      </c>
      <c r="M119" s="66" t="s">
        <v>84</v>
      </c>
      <c r="N119" s="66" t="s">
        <v>84</v>
      </c>
      <c r="O119" s="66" t="s">
        <v>84</v>
      </c>
      <c r="P119" s="66" t="s">
        <v>84</v>
      </c>
      <c r="Q119" s="66" t="s">
        <v>84</v>
      </c>
      <c r="R119" s="66" t="s">
        <v>84</v>
      </c>
      <c r="S119" s="66" t="s">
        <v>84</v>
      </c>
      <c r="T119" s="66" t="s">
        <v>84</v>
      </c>
      <c r="U119" s="66" t="s">
        <v>84</v>
      </c>
      <c r="V119" s="66" t="s">
        <v>84</v>
      </c>
      <c r="W119" s="66" t="s">
        <v>84</v>
      </c>
      <c r="X119" s="66" t="s">
        <v>84</v>
      </c>
      <c r="Y119" s="66" t="s">
        <v>84</v>
      </c>
      <c r="Z119" s="66" t="s">
        <v>84</v>
      </c>
      <c r="AA119" s="66" t="s">
        <v>84</v>
      </c>
      <c r="AB119" s="66" t="s">
        <v>84</v>
      </c>
    </row>
    <row r="120" spans="1:28" s="10" customFormat="1" ht="31.5" customHeight="1" x14ac:dyDescent="0.25">
      <c r="A120" s="29" t="s">
        <v>332</v>
      </c>
      <c r="B120" s="13" t="s">
        <v>389</v>
      </c>
      <c r="C120" s="62" t="s">
        <v>319</v>
      </c>
      <c r="D120" s="66" t="s">
        <v>84</v>
      </c>
      <c r="E120" s="66" t="s">
        <v>84</v>
      </c>
      <c r="F120" s="66" t="s">
        <v>84</v>
      </c>
      <c r="G120" s="66" t="s">
        <v>84</v>
      </c>
      <c r="H120" s="66" t="s">
        <v>84</v>
      </c>
      <c r="I120" s="66" t="s">
        <v>84</v>
      </c>
      <c r="J120" s="66" t="s">
        <v>84</v>
      </c>
      <c r="K120" s="66" t="s">
        <v>84</v>
      </c>
      <c r="L120" s="66" t="s">
        <v>84</v>
      </c>
      <c r="M120" s="66" t="s">
        <v>84</v>
      </c>
      <c r="N120" s="66" t="s">
        <v>84</v>
      </c>
      <c r="O120" s="66" t="s">
        <v>84</v>
      </c>
      <c r="P120" s="66" t="s">
        <v>84</v>
      </c>
      <c r="Q120" s="66" t="s">
        <v>84</v>
      </c>
      <c r="R120" s="66" t="s">
        <v>84</v>
      </c>
      <c r="S120" s="66" t="s">
        <v>84</v>
      </c>
      <c r="T120" s="66" t="s">
        <v>84</v>
      </c>
      <c r="U120" s="66" t="s">
        <v>84</v>
      </c>
      <c r="V120" s="66" t="s">
        <v>84</v>
      </c>
      <c r="W120" s="66" t="s">
        <v>84</v>
      </c>
      <c r="X120" s="66" t="s">
        <v>84</v>
      </c>
      <c r="Y120" s="66" t="s">
        <v>84</v>
      </c>
      <c r="Z120" s="66" t="s">
        <v>84</v>
      </c>
      <c r="AA120" s="66" t="s">
        <v>84</v>
      </c>
      <c r="AB120" s="66" t="s">
        <v>84</v>
      </c>
    </row>
    <row r="121" spans="1:28" s="10" customFormat="1" ht="15.75" customHeight="1" x14ac:dyDescent="0.25">
      <c r="A121" s="29" t="s">
        <v>565</v>
      </c>
      <c r="B121" s="14" t="s">
        <v>213</v>
      </c>
      <c r="C121" s="62" t="s">
        <v>319</v>
      </c>
      <c r="D121" s="66" t="s">
        <v>84</v>
      </c>
      <c r="E121" s="66" t="s">
        <v>84</v>
      </c>
      <c r="F121" s="66" t="s">
        <v>84</v>
      </c>
      <c r="G121" s="66" t="s">
        <v>84</v>
      </c>
      <c r="H121" s="66" t="s">
        <v>84</v>
      </c>
      <c r="I121" s="66" t="s">
        <v>84</v>
      </c>
      <c r="J121" s="66" t="s">
        <v>84</v>
      </c>
      <c r="K121" s="66" t="s">
        <v>84</v>
      </c>
      <c r="L121" s="66" t="s">
        <v>84</v>
      </c>
      <c r="M121" s="66" t="s">
        <v>84</v>
      </c>
      <c r="N121" s="66" t="s">
        <v>84</v>
      </c>
      <c r="O121" s="66" t="s">
        <v>84</v>
      </c>
      <c r="P121" s="66" t="s">
        <v>84</v>
      </c>
      <c r="Q121" s="66" t="s">
        <v>84</v>
      </c>
      <c r="R121" s="66" t="s">
        <v>84</v>
      </c>
      <c r="S121" s="66" t="s">
        <v>84</v>
      </c>
      <c r="T121" s="66" t="s">
        <v>84</v>
      </c>
      <c r="U121" s="66" t="s">
        <v>84</v>
      </c>
      <c r="V121" s="66" t="s">
        <v>84</v>
      </c>
      <c r="W121" s="66" t="s">
        <v>84</v>
      </c>
      <c r="X121" s="66" t="s">
        <v>84</v>
      </c>
      <c r="Y121" s="66" t="s">
        <v>84</v>
      </c>
      <c r="Z121" s="66" t="s">
        <v>84</v>
      </c>
      <c r="AA121" s="66" t="s">
        <v>84</v>
      </c>
      <c r="AB121" s="66" t="s">
        <v>84</v>
      </c>
    </row>
    <row r="122" spans="1:28" s="10" customFormat="1" ht="15.75" customHeight="1" x14ac:dyDescent="0.25">
      <c r="A122" s="29" t="s">
        <v>566</v>
      </c>
      <c r="B122" s="14" t="s">
        <v>201</v>
      </c>
      <c r="C122" s="62" t="s">
        <v>319</v>
      </c>
      <c r="D122" s="66" t="s">
        <v>84</v>
      </c>
      <c r="E122" s="66" t="s">
        <v>84</v>
      </c>
      <c r="F122" s="66" t="s">
        <v>84</v>
      </c>
      <c r="G122" s="66" t="s">
        <v>84</v>
      </c>
      <c r="H122" s="66" t="s">
        <v>84</v>
      </c>
      <c r="I122" s="66" t="s">
        <v>84</v>
      </c>
      <c r="J122" s="66" t="s">
        <v>84</v>
      </c>
      <c r="K122" s="66" t="s">
        <v>84</v>
      </c>
      <c r="L122" s="66" t="s">
        <v>84</v>
      </c>
      <c r="M122" s="66" t="s">
        <v>84</v>
      </c>
      <c r="N122" s="66" t="s">
        <v>84</v>
      </c>
      <c r="O122" s="66" t="s">
        <v>84</v>
      </c>
      <c r="P122" s="66" t="s">
        <v>84</v>
      </c>
      <c r="Q122" s="66" t="s">
        <v>84</v>
      </c>
      <c r="R122" s="66" t="s">
        <v>84</v>
      </c>
      <c r="S122" s="66" t="s">
        <v>84</v>
      </c>
      <c r="T122" s="66" t="s">
        <v>84</v>
      </c>
      <c r="U122" s="66" t="s">
        <v>84</v>
      </c>
      <c r="V122" s="66" t="s">
        <v>84</v>
      </c>
      <c r="W122" s="66" t="s">
        <v>84</v>
      </c>
      <c r="X122" s="66" t="s">
        <v>84</v>
      </c>
      <c r="Y122" s="66" t="s">
        <v>84</v>
      </c>
      <c r="Z122" s="66" t="s">
        <v>84</v>
      </c>
      <c r="AA122" s="66" t="s">
        <v>84</v>
      </c>
      <c r="AB122" s="66" t="s">
        <v>84</v>
      </c>
    </row>
    <row r="123" spans="1:28" s="10" customFormat="1" x14ac:dyDescent="0.25">
      <c r="A123" s="29" t="s">
        <v>333</v>
      </c>
      <c r="B123" s="12" t="s">
        <v>521</v>
      </c>
      <c r="C123" s="62" t="s">
        <v>319</v>
      </c>
      <c r="D123" s="66">
        <v>247.1455662727063</v>
      </c>
      <c r="E123" s="66">
        <v>-883.76293703727947</v>
      </c>
      <c r="F123" s="66">
        <v>638.01387736679692</v>
      </c>
      <c r="G123" s="66">
        <v>418.18435459740653</v>
      </c>
      <c r="H123" s="66">
        <v>243.49735423677134</v>
      </c>
      <c r="I123" s="66">
        <v>295.55500426692117</v>
      </c>
      <c r="J123" s="66">
        <v>-598.68331230292563</v>
      </c>
      <c r="K123" s="66">
        <v>365.10589268044191</v>
      </c>
      <c r="L123" s="66">
        <v>507.98965207394036</v>
      </c>
      <c r="M123" s="66">
        <v>330.39182074084835</v>
      </c>
      <c r="N123" s="66">
        <v>310.12755805675664</v>
      </c>
      <c r="O123" s="66">
        <v>318.78620773455782</v>
      </c>
      <c r="P123" s="66">
        <v>262.86851897818667</v>
      </c>
      <c r="Q123" s="66">
        <v>323.3736016463925</v>
      </c>
      <c r="R123" s="66">
        <v>271.3384802495703</v>
      </c>
      <c r="S123" s="66">
        <v>329.05393530590345</v>
      </c>
      <c r="T123" s="66">
        <v>270.9355098078442</v>
      </c>
      <c r="U123" s="66">
        <v>339.81126434286216</v>
      </c>
      <c r="V123" s="66">
        <v>274.88497807912512</v>
      </c>
      <c r="W123" s="66">
        <v>348.63407537349548</v>
      </c>
      <c r="X123" s="66">
        <f>X81+X96-X115-X117-X118</f>
        <v>306.40647942091988</v>
      </c>
      <c r="Y123" s="66">
        <v>357.89939071641049</v>
      </c>
      <c r="Z123" s="66">
        <f>Z81+Z96-Z115-Z117-Z118</f>
        <v>338.68592510285669</v>
      </c>
      <c r="AA123" s="66">
        <f>H123+J123+K123+M123+O123+Q123+S123+U123+W123+Y123</f>
        <v>2357.870230474758</v>
      </c>
      <c r="AB123" s="66">
        <f>H123+J123+L123+N123+P123+R123+T123+V123+X123+Z123</f>
        <v>2188.0511437030455</v>
      </c>
    </row>
    <row r="124" spans="1:28" s="11" customFormat="1" x14ac:dyDescent="0.25">
      <c r="A124" s="28" t="s">
        <v>19</v>
      </c>
      <c r="B124" s="19" t="s">
        <v>604</v>
      </c>
      <c r="C124" s="61" t="s">
        <v>319</v>
      </c>
      <c r="D124" s="66">
        <f t="shared" ref="D124:L124" si="112">D130+D132+D133+D138</f>
        <v>432.54714444417624</v>
      </c>
      <c r="E124" s="66">
        <f t="shared" si="112"/>
        <v>90.884187172593499</v>
      </c>
      <c r="F124" s="66">
        <f t="shared" si="112"/>
        <v>236.08249775036333</v>
      </c>
      <c r="G124" s="66">
        <f t="shared" si="112"/>
        <v>319.65453469661168</v>
      </c>
      <c r="H124" s="66">
        <f t="shared" si="112"/>
        <v>288.06812347633991</v>
      </c>
      <c r="I124" s="66">
        <f t="shared" si="112"/>
        <v>825.05748709837144</v>
      </c>
      <c r="J124" s="66">
        <f t="shared" si="112"/>
        <v>-391.11143307999669</v>
      </c>
      <c r="K124" s="66">
        <f t="shared" si="112"/>
        <v>797.8748487814305</v>
      </c>
      <c r="L124" s="66">
        <f t="shared" si="112"/>
        <v>467.29099232829657</v>
      </c>
      <c r="M124" s="66">
        <f>M130+M132+M133+M138</f>
        <v>827.09405497806745</v>
      </c>
      <c r="N124" s="66">
        <f t="shared" ref="N124" si="113">N130+N132+N133+N138</f>
        <v>564.38681845190297</v>
      </c>
      <c r="O124" s="66">
        <f>O130+O132+O133+O138</f>
        <v>339.59407125377106</v>
      </c>
      <c r="P124" s="66">
        <f t="shared" ref="P124" si="114">P130+P132+P133+P138</f>
        <v>398.93299001099945</v>
      </c>
      <c r="Q124" s="66">
        <f>Q130+Q132+Q133+Q138</f>
        <v>331.31332754384761</v>
      </c>
      <c r="R124" s="66">
        <f t="shared" ref="R124" si="115">R130+R132+R133+R138</f>
        <v>649.66742446359967</v>
      </c>
      <c r="S124" s="66">
        <f>S130+S132+S133+S138</f>
        <v>464.36671180286385</v>
      </c>
      <c r="T124" s="66">
        <f t="shared" ref="T124" si="116">T130+T132+T133+T138</f>
        <v>428.56889718456057</v>
      </c>
      <c r="U124" s="66">
        <f>U130+U132+U133+U138</f>
        <v>469.70280978997573</v>
      </c>
      <c r="V124" s="66">
        <f t="shared" ref="V124" si="117">V130+V132+V133+V138</f>
        <v>462.34277634592547</v>
      </c>
      <c r="W124" s="66">
        <f>W130+W132+W133+W138</f>
        <v>459.01400168450363</v>
      </c>
      <c r="X124" s="66">
        <f t="shared" ref="X124:Z124" si="118">X130+X132+X133+X138</f>
        <v>477.30106695504895</v>
      </c>
      <c r="Y124" s="66">
        <f>Y130+Y132+Y133+Y138</f>
        <v>451.01738479292862</v>
      </c>
      <c r="Z124" s="66">
        <f t="shared" si="118"/>
        <v>492.75162657519593</v>
      </c>
      <c r="AA124" s="66">
        <f>H124+J124+K124+M124+O124+Q124+S124+U124+W124+Y124</f>
        <v>4036.9339010237313</v>
      </c>
      <c r="AB124" s="66">
        <f>H124+J124+L124+N124+P124+R124+T124+V124+X124+Z124</f>
        <v>3838.1992827118729</v>
      </c>
    </row>
    <row r="125" spans="1:28" s="10" customFormat="1" ht="15.75" customHeight="1" x14ac:dyDescent="0.25">
      <c r="A125" s="29" t="s">
        <v>15</v>
      </c>
      <c r="B125" s="12" t="s">
        <v>595</v>
      </c>
      <c r="C125" s="62" t="s">
        <v>319</v>
      </c>
      <c r="D125" s="66" t="s">
        <v>84</v>
      </c>
      <c r="E125" s="66" t="s">
        <v>84</v>
      </c>
      <c r="F125" s="66" t="s">
        <v>84</v>
      </c>
      <c r="G125" s="66" t="s">
        <v>84</v>
      </c>
      <c r="H125" s="66" t="s">
        <v>84</v>
      </c>
      <c r="I125" s="66" t="s">
        <v>84</v>
      </c>
      <c r="J125" s="66" t="s">
        <v>84</v>
      </c>
      <c r="K125" s="66" t="s">
        <v>84</v>
      </c>
      <c r="L125" s="66" t="s">
        <v>84</v>
      </c>
      <c r="M125" s="66" t="s">
        <v>84</v>
      </c>
      <c r="N125" s="66" t="s">
        <v>84</v>
      </c>
      <c r="O125" s="66" t="s">
        <v>84</v>
      </c>
      <c r="P125" s="66" t="s">
        <v>84</v>
      </c>
      <c r="Q125" s="66" t="s">
        <v>84</v>
      </c>
      <c r="R125" s="66" t="s">
        <v>84</v>
      </c>
      <c r="S125" s="66" t="s">
        <v>84</v>
      </c>
      <c r="T125" s="66" t="s">
        <v>84</v>
      </c>
      <c r="U125" s="66" t="s">
        <v>84</v>
      </c>
      <c r="V125" s="66" t="s">
        <v>84</v>
      </c>
      <c r="W125" s="66" t="s">
        <v>84</v>
      </c>
      <c r="X125" s="66" t="s">
        <v>84</v>
      </c>
      <c r="Y125" s="66" t="s">
        <v>84</v>
      </c>
      <c r="Z125" s="66" t="s">
        <v>84</v>
      </c>
      <c r="AA125" s="66" t="s">
        <v>84</v>
      </c>
      <c r="AB125" s="66" t="s">
        <v>84</v>
      </c>
    </row>
    <row r="126" spans="1:28" s="10" customFormat="1" ht="31.5" customHeight="1" x14ac:dyDescent="0.25">
      <c r="A126" s="29" t="s">
        <v>591</v>
      </c>
      <c r="B126" s="15" t="s">
        <v>472</v>
      </c>
      <c r="C126" s="62" t="s">
        <v>319</v>
      </c>
      <c r="D126" s="66" t="s">
        <v>84</v>
      </c>
      <c r="E126" s="66" t="s">
        <v>84</v>
      </c>
      <c r="F126" s="66" t="s">
        <v>84</v>
      </c>
      <c r="G126" s="66" t="s">
        <v>84</v>
      </c>
      <c r="H126" s="66" t="s">
        <v>84</v>
      </c>
      <c r="I126" s="66" t="s">
        <v>84</v>
      </c>
      <c r="J126" s="66" t="s">
        <v>84</v>
      </c>
      <c r="K126" s="66" t="s">
        <v>84</v>
      </c>
      <c r="L126" s="66" t="s">
        <v>84</v>
      </c>
      <c r="M126" s="66" t="s">
        <v>84</v>
      </c>
      <c r="N126" s="66" t="s">
        <v>84</v>
      </c>
      <c r="O126" s="66" t="s">
        <v>84</v>
      </c>
      <c r="P126" s="66" t="s">
        <v>84</v>
      </c>
      <c r="Q126" s="66" t="s">
        <v>84</v>
      </c>
      <c r="R126" s="66" t="s">
        <v>84</v>
      </c>
      <c r="S126" s="66" t="s">
        <v>84</v>
      </c>
      <c r="T126" s="66" t="s">
        <v>84</v>
      </c>
      <c r="U126" s="66" t="s">
        <v>84</v>
      </c>
      <c r="V126" s="66" t="s">
        <v>84</v>
      </c>
      <c r="W126" s="66" t="s">
        <v>84</v>
      </c>
      <c r="X126" s="66" t="s">
        <v>84</v>
      </c>
      <c r="Y126" s="66" t="s">
        <v>84</v>
      </c>
      <c r="Z126" s="66" t="s">
        <v>84</v>
      </c>
      <c r="AA126" s="66" t="s">
        <v>84</v>
      </c>
      <c r="AB126" s="66" t="s">
        <v>84</v>
      </c>
    </row>
    <row r="127" spans="1:28" s="10" customFormat="1" ht="31.5" customHeight="1" x14ac:dyDescent="0.25">
      <c r="A127" s="29" t="s">
        <v>592</v>
      </c>
      <c r="B127" s="15" t="s">
        <v>473</v>
      </c>
      <c r="C127" s="62" t="s">
        <v>319</v>
      </c>
      <c r="D127" s="66" t="s">
        <v>84</v>
      </c>
      <c r="E127" s="66" t="s">
        <v>84</v>
      </c>
      <c r="F127" s="66" t="s">
        <v>84</v>
      </c>
      <c r="G127" s="66" t="s">
        <v>84</v>
      </c>
      <c r="H127" s="66" t="s">
        <v>84</v>
      </c>
      <c r="I127" s="66" t="s">
        <v>84</v>
      </c>
      <c r="J127" s="66" t="s">
        <v>84</v>
      </c>
      <c r="K127" s="66" t="s">
        <v>84</v>
      </c>
      <c r="L127" s="66" t="s">
        <v>84</v>
      </c>
      <c r="M127" s="66" t="s">
        <v>84</v>
      </c>
      <c r="N127" s="66" t="s">
        <v>84</v>
      </c>
      <c r="O127" s="66" t="s">
        <v>84</v>
      </c>
      <c r="P127" s="66" t="s">
        <v>84</v>
      </c>
      <c r="Q127" s="66" t="s">
        <v>84</v>
      </c>
      <c r="R127" s="66" t="s">
        <v>84</v>
      </c>
      <c r="S127" s="66" t="s">
        <v>84</v>
      </c>
      <c r="T127" s="66" t="s">
        <v>84</v>
      </c>
      <c r="U127" s="66" t="s">
        <v>84</v>
      </c>
      <c r="V127" s="66" t="s">
        <v>84</v>
      </c>
      <c r="W127" s="66" t="s">
        <v>84</v>
      </c>
      <c r="X127" s="66" t="s">
        <v>84</v>
      </c>
      <c r="Y127" s="66" t="s">
        <v>84</v>
      </c>
      <c r="Z127" s="66" t="s">
        <v>84</v>
      </c>
      <c r="AA127" s="66" t="s">
        <v>84</v>
      </c>
      <c r="AB127" s="66" t="s">
        <v>84</v>
      </c>
    </row>
    <row r="128" spans="1:28" s="10" customFormat="1" ht="31.5" customHeight="1" x14ac:dyDescent="0.25">
      <c r="A128" s="29" t="s">
        <v>593</v>
      </c>
      <c r="B128" s="15" t="s">
        <v>458</v>
      </c>
      <c r="C128" s="62" t="s">
        <v>319</v>
      </c>
      <c r="D128" s="66" t="s">
        <v>84</v>
      </c>
      <c r="E128" s="66" t="s">
        <v>84</v>
      </c>
      <c r="F128" s="66" t="s">
        <v>84</v>
      </c>
      <c r="G128" s="66" t="s">
        <v>84</v>
      </c>
      <c r="H128" s="66" t="s">
        <v>84</v>
      </c>
      <c r="I128" s="66" t="s">
        <v>84</v>
      </c>
      <c r="J128" s="66" t="s">
        <v>84</v>
      </c>
      <c r="K128" s="66" t="s">
        <v>84</v>
      </c>
      <c r="L128" s="66" t="s">
        <v>84</v>
      </c>
      <c r="M128" s="66" t="s">
        <v>84</v>
      </c>
      <c r="N128" s="66" t="s">
        <v>84</v>
      </c>
      <c r="O128" s="66" t="s">
        <v>84</v>
      </c>
      <c r="P128" s="66" t="s">
        <v>84</v>
      </c>
      <c r="Q128" s="66" t="s">
        <v>84</v>
      </c>
      <c r="R128" s="66" t="s">
        <v>84</v>
      </c>
      <c r="S128" s="66" t="s">
        <v>84</v>
      </c>
      <c r="T128" s="66" t="s">
        <v>84</v>
      </c>
      <c r="U128" s="66" t="s">
        <v>84</v>
      </c>
      <c r="V128" s="66" t="s">
        <v>84</v>
      </c>
      <c r="W128" s="66" t="s">
        <v>84</v>
      </c>
      <c r="X128" s="66" t="s">
        <v>84</v>
      </c>
      <c r="Y128" s="66" t="s">
        <v>84</v>
      </c>
      <c r="Z128" s="66" t="s">
        <v>84</v>
      </c>
      <c r="AA128" s="66" t="s">
        <v>84</v>
      </c>
      <c r="AB128" s="66" t="s">
        <v>84</v>
      </c>
    </row>
    <row r="129" spans="1:28" s="10" customFormat="1" ht="15.75" customHeight="1" x14ac:dyDescent="0.25">
      <c r="A129" s="29" t="s">
        <v>378</v>
      </c>
      <c r="B129" s="18" t="s">
        <v>643</v>
      </c>
      <c r="C129" s="62" t="s">
        <v>319</v>
      </c>
      <c r="D129" s="66" t="s">
        <v>84</v>
      </c>
      <c r="E129" s="66" t="s">
        <v>84</v>
      </c>
      <c r="F129" s="66" t="s">
        <v>84</v>
      </c>
      <c r="G129" s="66" t="s">
        <v>84</v>
      </c>
      <c r="H129" s="66" t="s">
        <v>84</v>
      </c>
      <c r="I129" s="66" t="s">
        <v>84</v>
      </c>
      <c r="J129" s="66" t="s">
        <v>84</v>
      </c>
      <c r="K129" s="66" t="s">
        <v>84</v>
      </c>
      <c r="L129" s="66" t="s">
        <v>84</v>
      </c>
      <c r="M129" s="66" t="s">
        <v>84</v>
      </c>
      <c r="N129" s="66" t="s">
        <v>84</v>
      </c>
      <c r="O129" s="66" t="s">
        <v>84</v>
      </c>
      <c r="P129" s="66" t="s">
        <v>84</v>
      </c>
      <c r="Q129" s="66" t="s">
        <v>84</v>
      </c>
      <c r="R129" s="66" t="s">
        <v>84</v>
      </c>
      <c r="S129" s="66" t="s">
        <v>84</v>
      </c>
      <c r="T129" s="66" t="s">
        <v>84</v>
      </c>
      <c r="U129" s="66" t="s">
        <v>84</v>
      </c>
      <c r="V129" s="66" t="s">
        <v>84</v>
      </c>
      <c r="W129" s="66" t="s">
        <v>84</v>
      </c>
      <c r="X129" s="66" t="s">
        <v>84</v>
      </c>
      <c r="Y129" s="66" t="s">
        <v>84</v>
      </c>
      <c r="Z129" s="66" t="s">
        <v>84</v>
      </c>
      <c r="AA129" s="66" t="s">
        <v>84</v>
      </c>
      <c r="AB129" s="66" t="s">
        <v>84</v>
      </c>
    </row>
    <row r="130" spans="1:28" s="10" customFormat="1" x14ac:dyDescent="0.25">
      <c r="A130" s="29" t="s">
        <v>379</v>
      </c>
      <c r="B130" s="18" t="s">
        <v>386</v>
      </c>
      <c r="C130" s="62" t="s">
        <v>319</v>
      </c>
      <c r="D130" s="66">
        <v>300.70604273683659</v>
      </c>
      <c r="E130" s="66">
        <v>40.115829123316502</v>
      </c>
      <c r="F130" s="66">
        <v>-35.358960066444979</v>
      </c>
      <c r="G130" s="66">
        <v>107.90528901224697</v>
      </c>
      <c r="H130" s="66">
        <v>131.11145389820967</v>
      </c>
      <c r="I130" s="66">
        <v>606.44859948294754</v>
      </c>
      <c r="J130" s="66">
        <v>-930.55062802874022</v>
      </c>
      <c r="K130" s="66">
        <v>317.37923324869394</v>
      </c>
      <c r="L130" s="66">
        <v>675.59686098276291</v>
      </c>
      <c r="M130" s="66">
        <v>89.780665920033414</v>
      </c>
      <c r="N130" s="66">
        <v>355.70523327903612</v>
      </c>
      <c r="O130" s="66">
        <v>263.84392419195831</v>
      </c>
      <c r="P130" s="66">
        <v>166.52042448741142</v>
      </c>
      <c r="Q130" s="66">
        <v>241.86307282316534</v>
      </c>
      <c r="R130" s="66">
        <v>402.78477002553325</v>
      </c>
      <c r="S130" s="66">
        <v>373.84912691141255</v>
      </c>
      <c r="T130" s="66">
        <v>320.25688804583308</v>
      </c>
      <c r="U130" s="66">
        <v>375.76224783198063</v>
      </c>
      <c r="V130" s="66">
        <v>353.54204447135959</v>
      </c>
      <c r="W130" s="66">
        <v>367.21120134760292</v>
      </c>
      <c r="X130" s="66">
        <f>V130*1.03</f>
        <v>364.1483058055004</v>
      </c>
      <c r="Y130" s="66">
        <v>360.8139078343429</v>
      </c>
      <c r="Z130" s="66">
        <f>X130*1.03</f>
        <v>375.07275497966543</v>
      </c>
      <c r="AA130" s="66">
        <f>H130+J130+K130+M130+O130+Q130+S130+U130+W130+Y130</f>
        <v>1591.0642059786596</v>
      </c>
      <c r="AB130" s="66">
        <f>H130+J130+L130+N130+P130+R130+T130+V130+X130+Z130</f>
        <v>2214.188107946572</v>
      </c>
    </row>
    <row r="131" spans="1:28" s="10" customFormat="1" ht="15" customHeight="1" x14ac:dyDescent="0.25">
      <c r="A131" s="29" t="s">
        <v>380</v>
      </c>
      <c r="B131" s="18" t="s">
        <v>637</v>
      </c>
      <c r="C131" s="62" t="s">
        <v>319</v>
      </c>
      <c r="D131" s="66" t="s">
        <v>84</v>
      </c>
      <c r="E131" s="66" t="s">
        <v>84</v>
      </c>
      <c r="F131" s="66" t="s">
        <v>84</v>
      </c>
      <c r="G131" s="66" t="s">
        <v>84</v>
      </c>
      <c r="H131" s="66" t="s">
        <v>84</v>
      </c>
      <c r="I131" s="66" t="s">
        <v>84</v>
      </c>
      <c r="J131" s="66" t="s">
        <v>84</v>
      </c>
      <c r="K131" s="66" t="s">
        <v>84</v>
      </c>
      <c r="L131" s="66" t="s">
        <v>84</v>
      </c>
      <c r="M131" s="66" t="s">
        <v>84</v>
      </c>
      <c r="N131" s="66" t="s">
        <v>84</v>
      </c>
      <c r="O131" s="66" t="s">
        <v>84</v>
      </c>
      <c r="P131" s="66" t="s">
        <v>84</v>
      </c>
      <c r="Q131" s="66" t="s">
        <v>84</v>
      </c>
      <c r="R131" s="66" t="s">
        <v>84</v>
      </c>
      <c r="S131" s="66" t="s">
        <v>84</v>
      </c>
      <c r="T131" s="66" t="s">
        <v>84</v>
      </c>
      <c r="U131" s="66" t="s">
        <v>84</v>
      </c>
      <c r="V131" s="66" t="s">
        <v>84</v>
      </c>
      <c r="W131" s="66" t="s">
        <v>84</v>
      </c>
      <c r="X131" s="66" t="s">
        <v>84</v>
      </c>
      <c r="Y131" s="66" t="s">
        <v>84</v>
      </c>
      <c r="Z131" s="66" t="s">
        <v>84</v>
      </c>
      <c r="AA131" s="66" t="s">
        <v>84</v>
      </c>
      <c r="AB131" s="66" t="s">
        <v>84</v>
      </c>
    </row>
    <row r="132" spans="1:28" s="10" customFormat="1" x14ac:dyDescent="0.25">
      <c r="A132" s="29" t="s">
        <v>381</v>
      </c>
      <c r="B132" s="18" t="s">
        <v>387</v>
      </c>
      <c r="C132" s="62" t="s">
        <v>319</v>
      </c>
      <c r="D132" s="66">
        <v>82.120363830085935</v>
      </c>
      <c r="E132" s="66">
        <v>49.535272564288618</v>
      </c>
      <c r="F132" s="66">
        <v>91.26521828782154</v>
      </c>
      <c r="G132" s="66">
        <v>133.38291794161796</v>
      </c>
      <c r="H132" s="66">
        <v>156.09904403644282</v>
      </c>
      <c r="I132" s="66">
        <v>138.88194476396347</v>
      </c>
      <c r="J132" s="66">
        <v>147.78300673272128</v>
      </c>
      <c r="K132" s="66">
        <v>363.82211378287957</v>
      </c>
      <c r="L132" s="66">
        <v>429.25839520115733</v>
      </c>
      <c r="M132" s="66">
        <v>661.72153354395186</v>
      </c>
      <c r="N132" s="66">
        <v>160.55617163036928</v>
      </c>
      <c r="O132" s="66">
        <v>0</v>
      </c>
      <c r="P132" s="66">
        <v>167.99346984719699</v>
      </c>
      <c r="Q132" s="66">
        <v>0</v>
      </c>
      <c r="R132" s="66">
        <v>145.27740412942239</v>
      </c>
      <c r="S132" s="66">
        <v>0</v>
      </c>
      <c r="T132" s="66">
        <v>7.0883753617400362</v>
      </c>
      <c r="U132" s="66">
        <v>0</v>
      </c>
      <c r="V132" s="66">
        <v>0</v>
      </c>
      <c r="W132" s="66">
        <v>0</v>
      </c>
      <c r="X132" s="66">
        <f>V132*1.04</f>
        <v>0</v>
      </c>
      <c r="Y132" s="66">
        <v>0</v>
      </c>
      <c r="Z132" s="66">
        <f>X132*1.04</f>
        <v>0</v>
      </c>
      <c r="AA132" s="66">
        <f>H132+J132+K132+M132+O132+Q132+S132+U132+W132+Y132</f>
        <v>1329.4256980959956</v>
      </c>
      <c r="AB132" s="66">
        <f>H132+J132+L132+N132+P132+R132+T132+V132+X132+Z132</f>
        <v>1214.05586693905</v>
      </c>
    </row>
    <row r="133" spans="1:28" s="10" customFormat="1" x14ac:dyDescent="0.25">
      <c r="A133" s="29" t="s">
        <v>382</v>
      </c>
      <c r="B133" s="18" t="s">
        <v>388</v>
      </c>
      <c r="C133" s="62" t="s">
        <v>319</v>
      </c>
      <c r="D133" s="66">
        <v>0</v>
      </c>
      <c r="E133" s="66">
        <v>1.2334954849883655</v>
      </c>
      <c r="F133" s="66">
        <v>91.086737269999929</v>
      </c>
      <c r="G133" s="66">
        <v>0</v>
      </c>
      <c r="H133" s="66">
        <v>66.909163110000009</v>
      </c>
      <c r="I133" s="66">
        <v>0</v>
      </c>
      <c r="J133" s="66">
        <v>1041.37436207</v>
      </c>
      <c r="K133" s="66">
        <v>53.367621429576147</v>
      </c>
      <c r="L133" s="66">
        <v>-754.35416350122159</v>
      </c>
      <c r="M133" s="66">
        <v>0</v>
      </c>
      <c r="N133" s="66">
        <v>0</v>
      </c>
      <c r="O133" s="66">
        <v>0</v>
      </c>
      <c r="P133" s="66">
        <v>0</v>
      </c>
      <c r="Q133" s="66">
        <v>0</v>
      </c>
      <c r="R133" s="66">
        <v>0</v>
      </c>
      <c r="S133" s="66">
        <v>0</v>
      </c>
      <c r="T133" s="66">
        <v>0</v>
      </c>
      <c r="U133" s="66">
        <v>0</v>
      </c>
      <c r="V133" s="66">
        <v>0</v>
      </c>
      <c r="W133" s="66">
        <v>0</v>
      </c>
      <c r="X133" s="66">
        <f>V133*1.03</f>
        <v>0</v>
      </c>
      <c r="Y133" s="66">
        <v>0</v>
      </c>
      <c r="Z133" s="66">
        <f>X133*1.03</f>
        <v>0</v>
      </c>
      <c r="AA133" s="66">
        <f>H133+J133+K133+M133+O133+Q133+S133+U133+W133+Y133</f>
        <v>1161.651146609576</v>
      </c>
      <c r="AB133" s="66">
        <f>H133+J133+L133+N133+P133+R133+T133+V133+X133+Z133</f>
        <v>353.92936167877838</v>
      </c>
    </row>
    <row r="134" spans="1:28" s="10" customFormat="1" ht="15.75" customHeight="1" x14ac:dyDescent="0.25">
      <c r="A134" s="29" t="s">
        <v>383</v>
      </c>
      <c r="B134" s="18" t="s">
        <v>644</v>
      </c>
      <c r="C134" s="62" t="s">
        <v>319</v>
      </c>
      <c r="D134" s="66" t="s">
        <v>84</v>
      </c>
      <c r="E134" s="66" t="s">
        <v>84</v>
      </c>
      <c r="F134" s="66" t="s">
        <v>84</v>
      </c>
      <c r="G134" s="66" t="s">
        <v>84</v>
      </c>
      <c r="H134" s="66" t="s">
        <v>84</v>
      </c>
      <c r="I134" s="66" t="s">
        <v>84</v>
      </c>
      <c r="J134" s="66" t="s">
        <v>84</v>
      </c>
      <c r="K134" s="66" t="s">
        <v>84</v>
      </c>
      <c r="L134" s="66" t="s">
        <v>84</v>
      </c>
      <c r="M134" s="66" t="s">
        <v>84</v>
      </c>
      <c r="N134" s="66" t="s">
        <v>84</v>
      </c>
      <c r="O134" s="66" t="s">
        <v>84</v>
      </c>
      <c r="P134" s="66" t="s">
        <v>84</v>
      </c>
      <c r="Q134" s="66" t="s">
        <v>84</v>
      </c>
      <c r="R134" s="66" t="s">
        <v>84</v>
      </c>
      <c r="S134" s="66" t="s">
        <v>84</v>
      </c>
      <c r="T134" s="66" t="s">
        <v>84</v>
      </c>
      <c r="U134" s="66" t="s">
        <v>84</v>
      </c>
      <c r="V134" s="66" t="s">
        <v>84</v>
      </c>
      <c r="W134" s="66" t="s">
        <v>84</v>
      </c>
      <c r="X134" s="66" t="s">
        <v>84</v>
      </c>
      <c r="Y134" s="66" t="s">
        <v>84</v>
      </c>
      <c r="Z134" s="66" t="s">
        <v>84</v>
      </c>
      <c r="AA134" s="66" t="s">
        <v>84</v>
      </c>
      <c r="AB134" s="66" t="s">
        <v>84</v>
      </c>
    </row>
    <row r="135" spans="1:28" s="10" customFormat="1" ht="31.5" customHeight="1" x14ac:dyDescent="0.25">
      <c r="A135" s="29" t="s">
        <v>384</v>
      </c>
      <c r="B135" s="18" t="s">
        <v>389</v>
      </c>
      <c r="C135" s="62" t="s">
        <v>319</v>
      </c>
      <c r="D135" s="66" t="s">
        <v>84</v>
      </c>
      <c r="E135" s="66" t="s">
        <v>84</v>
      </c>
      <c r="F135" s="66" t="s">
        <v>84</v>
      </c>
      <c r="G135" s="66" t="s">
        <v>84</v>
      </c>
      <c r="H135" s="66" t="s">
        <v>84</v>
      </c>
      <c r="I135" s="66" t="s">
        <v>84</v>
      </c>
      <c r="J135" s="66" t="s">
        <v>84</v>
      </c>
      <c r="K135" s="66" t="s">
        <v>84</v>
      </c>
      <c r="L135" s="66" t="s">
        <v>84</v>
      </c>
      <c r="M135" s="66" t="s">
        <v>84</v>
      </c>
      <c r="N135" s="66" t="s">
        <v>84</v>
      </c>
      <c r="O135" s="66" t="s">
        <v>84</v>
      </c>
      <c r="P135" s="66" t="s">
        <v>84</v>
      </c>
      <c r="Q135" s="66" t="s">
        <v>84</v>
      </c>
      <c r="R135" s="66" t="s">
        <v>84</v>
      </c>
      <c r="S135" s="66" t="s">
        <v>84</v>
      </c>
      <c r="T135" s="66" t="s">
        <v>84</v>
      </c>
      <c r="U135" s="66" t="s">
        <v>84</v>
      </c>
      <c r="V135" s="66" t="s">
        <v>84</v>
      </c>
      <c r="W135" s="66" t="s">
        <v>84</v>
      </c>
      <c r="X135" s="66" t="s">
        <v>84</v>
      </c>
      <c r="Y135" s="66" t="s">
        <v>84</v>
      </c>
      <c r="Z135" s="66" t="s">
        <v>84</v>
      </c>
      <c r="AA135" s="66" t="s">
        <v>84</v>
      </c>
      <c r="AB135" s="66" t="s">
        <v>84</v>
      </c>
    </row>
    <row r="136" spans="1:28" s="10" customFormat="1" ht="15.75" customHeight="1" x14ac:dyDescent="0.25">
      <c r="A136" s="29" t="s">
        <v>567</v>
      </c>
      <c r="B136" s="14" t="s">
        <v>390</v>
      </c>
      <c r="C136" s="62" t="s">
        <v>319</v>
      </c>
      <c r="D136" s="66" t="s">
        <v>84</v>
      </c>
      <c r="E136" s="66" t="s">
        <v>84</v>
      </c>
      <c r="F136" s="66" t="s">
        <v>84</v>
      </c>
      <c r="G136" s="66" t="s">
        <v>84</v>
      </c>
      <c r="H136" s="66" t="s">
        <v>84</v>
      </c>
      <c r="I136" s="66" t="s">
        <v>84</v>
      </c>
      <c r="J136" s="66" t="s">
        <v>84</v>
      </c>
      <c r="K136" s="66" t="s">
        <v>84</v>
      </c>
      <c r="L136" s="66" t="s">
        <v>84</v>
      </c>
      <c r="M136" s="66" t="s">
        <v>84</v>
      </c>
      <c r="N136" s="66" t="s">
        <v>84</v>
      </c>
      <c r="O136" s="66" t="s">
        <v>84</v>
      </c>
      <c r="P136" s="66" t="s">
        <v>84</v>
      </c>
      <c r="Q136" s="66" t="s">
        <v>84</v>
      </c>
      <c r="R136" s="66" t="s">
        <v>84</v>
      </c>
      <c r="S136" s="66" t="s">
        <v>84</v>
      </c>
      <c r="T136" s="66" t="s">
        <v>84</v>
      </c>
      <c r="U136" s="66" t="s">
        <v>84</v>
      </c>
      <c r="V136" s="66" t="s">
        <v>84</v>
      </c>
      <c r="W136" s="66" t="s">
        <v>84</v>
      </c>
      <c r="X136" s="66" t="s">
        <v>84</v>
      </c>
      <c r="Y136" s="66" t="s">
        <v>84</v>
      </c>
      <c r="Z136" s="66" t="s">
        <v>84</v>
      </c>
      <c r="AA136" s="66" t="s">
        <v>84</v>
      </c>
      <c r="AB136" s="66" t="s">
        <v>84</v>
      </c>
    </row>
    <row r="137" spans="1:28" s="10" customFormat="1" ht="15.75" customHeight="1" x14ac:dyDescent="0.25">
      <c r="A137" s="29" t="s">
        <v>568</v>
      </c>
      <c r="B137" s="14" t="s">
        <v>201</v>
      </c>
      <c r="C137" s="62" t="s">
        <v>319</v>
      </c>
      <c r="D137" s="66" t="s">
        <v>84</v>
      </c>
      <c r="E137" s="66" t="s">
        <v>84</v>
      </c>
      <c r="F137" s="66" t="s">
        <v>84</v>
      </c>
      <c r="G137" s="66" t="s">
        <v>84</v>
      </c>
      <c r="H137" s="66" t="s">
        <v>84</v>
      </c>
      <c r="I137" s="66" t="s">
        <v>84</v>
      </c>
      <c r="J137" s="66" t="s">
        <v>84</v>
      </c>
      <c r="K137" s="66" t="s">
        <v>84</v>
      </c>
      <c r="L137" s="66" t="s">
        <v>84</v>
      </c>
      <c r="M137" s="66" t="s">
        <v>84</v>
      </c>
      <c r="N137" s="66" t="s">
        <v>84</v>
      </c>
      <c r="O137" s="66" t="s">
        <v>84</v>
      </c>
      <c r="P137" s="66" t="s">
        <v>84</v>
      </c>
      <c r="Q137" s="66" t="s">
        <v>84</v>
      </c>
      <c r="R137" s="66" t="s">
        <v>84</v>
      </c>
      <c r="S137" s="66" t="s">
        <v>84</v>
      </c>
      <c r="T137" s="66" t="s">
        <v>84</v>
      </c>
      <c r="U137" s="66" t="s">
        <v>84</v>
      </c>
      <c r="V137" s="66" t="s">
        <v>84</v>
      </c>
      <c r="W137" s="66" t="s">
        <v>84</v>
      </c>
      <c r="X137" s="66" t="s">
        <v>84</v>
      </c>
      <c r="Y137" s="66" t="s">
        <v>84</v>
      </c>
      <c r="Z137" s="66" t="s">
        <v>84</v>
      </c>
      <c r="AA137" s="66" t="s">
        <v>84</v>
      </c>
      <c r="AB137" s="66" t="s">
        <v>84</v>
      </c>
    </row>
    <row r="138" spans="1:28" s="10" customFormat="1" x14ac:dyDescent="0.25">
      <c r="A138" s="29" t="s">
        <v>385</v>
      </c>
      <c r="B138" s="18" t="s">
        <v>391</v>
      </c>
      <c r="C138" s="62" t="s">
        <v>319</v>
      </c>
      <c r="D138" s="66">
        <v>49.720737877253725</v>
      </c>
      <c r="E138" s="66">
        <v>-4.0999999998803105E-4</v>
      </c>
      <c r="F138" s="66">
        <v>89.08950225898684</v>
      </c>
      <c r="G138" s="66">
        <v>78.366327742746762</v>
      </c>
      <c r="H138" s="66">
        <v>-66.051537568312597</v>
      </c>
      <c r="I138" s="66">
        <v>79.72694285146045</v>
      </c>
      <c r="J138" s="66">
        <v>-649.71817385397776</v>
      </c>
      <c r="K138" s="66">
        <v>63.305880320280835</v>
      </c>
      <c r="L138" s="66">
        <v>116.78989964559803</v>
      </c>
      <c r="M138" s="66">
        <v>75.591855514082141</v>
      </c>
      <c r="N138" s="66">
        <v>48.125413542497498</v>
      </c>
      <c r="O138" s="66">
        <v>75.750147061812783</v>
      </c>
      <c r="P138" s="66">
        <v>64.419095676391095</v>
      </c>
      <c r="Q138" s="66">
        <v>89.450254720682267</v>
      </c>
      <c r="R138" s="66">
        <v>101.60525030864406</v>
      </c>
      <c r="S138" s="66">
        <v>90.517584891451321</v>
      </c>
      <c r="T138" s="66">
        <v>101.2236337769875</v>
      </c>
      <c r="U138" s="66">
        <v>93.940561957995129</v>
      </c>
      <c r="V138" s="66">
        <v>108.80073187456591</v>
      </c>
      <c r="W138" s="66">
        <v>91.802800336900702</v>
      </c>
      <c r="X138" s="66">
        <f>V138*1.04</f>
        <v>113.15276114954855</v>
      </c>
      <c r="Y138" s="66">
        <v>90.203476958585725</v>
      </c>
      <c r="Z138" s="66">
        <f>X138*1.04</f>
        <v>117.6788715955305</v>
      </c>
      <c r="AA138" s="66">
        <f>H138+J138+K138+M138+O138+Q138+S138+U138+W138+Y138</f>
        <v>-45.207149660499482</v>
      </c>
      <c r="AB138" s="66">
        <f>H138+J138+L138+N138+P138+R138+T138+V138+X138+Z138</f>
        <v>56.025946147472752</v>
      </c>
    </row>
    <row r="139" spans="1:28" s="11" customFormat="1" x14ac:dyDescent="0.25">
      <c r="A139" s="28" t="s">
        <v>21</v>
      </c>
      <c r="B139" s="19" t="s">
        <v>659</v>
      </c>
      <c r="C139" s="61" t="s">
        <v>319</v>
      </c>
      <c r="D139" s="66">
        <f t="shared" ref="D139:L139" si="119">D145+D147+D148+D153</f>
        <v>300.3415351238142</v>
      </c>
      <c r="E139" s="66">
        <f t="shared" si="119"/>
        <v>-620.02629051312624</v>
      </c>
      <c r="F139" s="66">
        <f t="shared" si="119"/>
        <v>644.01518076819957</v>
      </c>
      <c r="G139" s="66">
        <f t="shared" si="119"/>
        <v>536.48546025468374</v>
      </c>
      <c r="H139" s="66">
        <f t="shared" si="119"/>
        <v>456.88885960999949</v>
      </c>
      <c r="I139" s="66">
        <f t="shared" si="119"/>
        <v>2515.4524985143894</v>
      </c>
      <c r="J139" s="66">
        <f t="shared" si="119"/>
        <v>-2441.4616101500005</v>
      </c>
      <c r="K139" s="66">
        <f t="shared" si="119"/>
        <v>2035.7406345462582</v>
      </c>
      <c r="L139" s="66">
        <f t="shared" si="119"/>
        <v>599.35549856074215</v>
      </c>
      <c r="M139" s="66">
        <f>M145+M147+M148+M153</f>
        <v>2752.246504763842</v>
      </c>
      <c r="N139" s="66">
        <f t="shared" ref="N139" si="120">N145+N147+N148+N153</f>
        <v>1511.6951949843665</v>
      </c>
      <c r="O139" s="66">
        <f>O145+O147+O148+O153</f>
        <v>667.45992066370809</v>
      </c>
      <c r="P139" s="66">
        <f t="shared" ref="P139" si="121">P145+P147+P148+P153</f>
        <v>504.40925237294994</v>
      </c>
      <c r="Q139" s="66">
        <f>Q145+Q147+Q148+Q153</f>
        <v>561.71726343433681</v>
      </c>
      <c r="R139" s="66">
        <f t="shared" ref="R139" si="122">R145+R147+R148+R153</f>
        <v>1326.3245904465355</v>
      </c>
      <c r="S139" s="66">
        <f>S145+S147+S148+S153</f>
        <v>862.03624311240628</v>
      </c>
      <c r="T139" s="66">
        <f t="shared" ref="T139" si="123">T145+T147+T148+T153</f>
        <v>686.03145128034976</v>
      </c>
      <c r="U139" s="66">
        <f>U145+U147+U148+U153</f>
        <v>933.38063136754238</v>
      </c>
      <c r="V139" s="66">
        <f t="shared" ref="V139" si="124">V145+V147+V148+V153</f>
        <v>1569.4317767388941</v>
      </c>
      <c r="W139" s="66">
        <f>W145+W147+W148+W153</f>
        <v>890.62539894565464</v>
      </c>
      <c r="X139" s="66">
        <f t="shared" ref="X139:Z139" si="125">X145+X147+X148+X153</f>
        <v>1635.9121244593503</v>
      </c>
      <c r="Y139" s="66">
        <f>Y145+Y147+Y148+Y153</f>
        <v>858.63893137935361</v>
      </c>
      <c r="Z139" s="66">
        <f t="shared" si="125"/>
        <v>1704.0440796080629</v>
      </c>
      <c r="AA139" s="66">
        <f>H139+J139+K139+M139+O139+Q139+S139+U139+W139+Y139</f>
        <v>7577.2727776731008</v>
      </c>
      <c r="AB139" s="66">
        <f>H139+J139+L139+N139+P139+R139+T139+V139+X139+Z139</f>
        <v>7552.6312179112492</v>
      </c>
    </row>
    <row r="140" spans="1:28" s="10" customFormat="1" ht="15.75" customHeight="1" x14ac:dyDescent="0.25">
      <c r="A140" s="29" t="s">
        <v>39</v>
      </c>
      <c r="B140" s="12" t="s">
        <v>595</v>
      </c>
      <c r="C140" s="62" t="s">
        <v>319</v>
      </c>
      <c r="D140" s="66" t="s">
        <v>84</v>
      </c>
      <c r="E140" s="66" t="s">
        <v>84</v>
      </c>
      <c r="F140" s="66" t="s">
        <v>84</v>
      </c>
      <c r="G140" s="66" t="s">
        <v>84</v>
      </c>
      <c r="H140" s="66" t="s">
        <v>84</v>
      </c>
      <c r="I140" s="66" t="s">
        <v>84</v>
      </c>
      <c r="J140" s="66" t="s">
        <v>84</v>
      </c>
      <c r="K140" s="66" t="s">
        <v>84</v>
      </c>
      <c r="L140" s="66" t="s">
        <v>84</v>
      </c>
      <c r="M140" s="66" t="s">
        <v>84</v>
      </c>
      <c r="N140" s="66" t="s">
        <v>84</v>
      </c>
      <c r="O140" s="66" t="s">
        <v>84</v>
      </c>
      <c r="P140" s="66" t="s">
        <v>84</v>
      </c>
      <c r="Q140" s="66" t="s">
        <v>84</v>
      </c>
      <c r="R140" s="66" t="s">
        <v>84</v>
      </c>
      <c r="S140" s="66" t="s">
        <v>84</v>
      </c>
      <c r="T140" s="66" t="s">
        <v>84</v>
      </c>
      <c r="U140" s="66" t="s">
        <v>84</v>
      </c>
      <c r="V140" s="66" t="s">
        <v>84</v>
      </c>
      <c r="W140" s="66" t="s">
        <v>84</v>
      </c>
      <c r="X140" s="66" t="s">
        <v>84</v>
      </c>
      <c r="Y140" s="66" t="s">
        <v>84</v>
      </c>
      <c r="Z140" s="66" t="s">
        <v>84</v>
      </c>
      <c r="AA140" s="66" t="s">
        <v>84</v>
      </c>
      <c r="AB140" s="66" t="s">
        <v>84</v>
      </c>
    </row>
    <row r="141" spans="1:28" s="10" customFormat="1" ht="31.5" customHeight="1" x14ac:dyDescent="0.25">
      <c r="A141" s="29" t="s">
        <v>474</v>
      </c>
      <c r="B141" s="15" t="s">
        <v>472</v>
      </c>
      <c r="C141" s="62" t="s">
        <v>319</v>
      </c>
      <c r="D141" s="66" t="s">
        <v>84</v>
      </c>
      <c r="E141" s="66" t="s">
        <v>84</v>
      </c>
      <c r="F141" s="66" t="s">
        <v>84</v>
      </c>
      <c r="G141" s="66" t="s">
        <v>84</v>
      </c>
      <c r="H141" s="66" t="s">
        <v>84</v>
      </c>
      <c r="I141" s="66" t="s">
        <v>84</v>
      </c>
      <c r="J141" s="66" t="s">
        <v>84</v>
      </c>
      <c r="K141" s="66" t="s">
        <v>84</v>
      </c>
      <c r="L141" s="66" t="s">
        <v>84</v>
      </c>
      <c r="M141" s="66" t="s">
        <v>84</v>
      </c>
      <c r="N141" s="66" t="s">
        <v>84</v>
      </c>
      <c r="O141" s="66" t="s">
        <v>84</v>
      </c>
      <c r="P141" s="66" t="s">
        <v>84</v>
      </c>
      <c r="Q141" s="66" t="s">
        <v>84</v>
      </c>
      <c r="R141" s="66" t="s">
        <v>84</v>
      </c>
      <c r="S141" s="66" t="s">
        <v>84</v>
      </c>
      <c r="T141" s="66" t="s">
        <v>84</v>
      </c>
      <c r="U141" s="66" t="s">
        <v>84</v>
      </c>
      <c r="V141" s="66" t="s">
        <v>84</v>
      </c>
      <c r="W141" s="66" t="s">
        <v>84</v>
      </c>
      <c r="X141" s="66" t="s">
        <v>84</v>
      </c>
      <c r="Y141" s="66" t="s">
        <v>84</v>
      </c>
      <c r="Z141" s="66" t="s">
        <v>84</v>
      </c>
      <c r="AA141" s="66" t="s">
        <v>84</v>
      </c>
      <c r="AB141" s="66" t="s">
        <v>84</v>
      </c>
    </row>
    <row r="142" spans="1:28" s="10" customFormat="1" ht="31.5" customHeight="1" x14ac:dyDescent="0.25">
      <c r="A142" s="29" t="s">
        <v>475</v>
      </c>
      <c r="B142" s="15" t="s">
        <v>473</v>
      </c>
      <c r="C142" s="62" t="s">
        <v>319</v>
      </c>
      <c r="D142" s="66" t="s">
        <v>84</v>
      </c>
      <c r="E142" s="66" t="s">
        <v>84</v>
      </c>
      <c r="F142" s="66" t="s">
        <v>84</v>
      </c>
      <c r="G142" s="66" t="s">
        <v>84</v>
      </c>
      <c r="H142" s="66" t="s">
        <v>84</v>
      </c>
      <c r="I142" s="66" t="s">
        <v>84</v>
      </c>
      <c r="J142" s="66" t="s">
        <v>84</v>
      </c>
      <c r="K142" s="66" t="s">
        <v>84</v>
      </c>
      <c r="L142" s="66" t="s">
        <v>84</v>
      </c>
      <c r="M142" s="66" t="s">
        <v>84</v>
      </c>
      <c r="N142" s="66" t="s">
        <v>84</v>
      </c>
      <c r="O142" s="66" t="s">
        <v>84</v>
      </c>
      <c r="P142" s="66" t="s">
        <v>84</v>
      </c>
      <c r="Q142" s="66" t="s">
        <v>84</v>
      </c>
      <c r="R142" s="66" t="s">
        <v>84</v>
      </c>
      <c r="S142" s="66" t="s">
        <v>84</v>
      </c>
      <c r="T142" s="66" t="s">
        <v>84</v>
      </c>
      <c r="U142" s="66" t="s">
        <v>84</v>
      </c>
      <c r="V142" s="66" t="s">
        <v>84</v>
      </c>
      <c r="W142" s="66" t="s">
        <v>84</v>
      </c>
      <c r="X142" s="66" t="s">
        <v>84</v>
      </c>
      <c r="Y142" s="66" t="s">
        <v>84</v>
      </c>
      <c r="Z142" s="66" t="s">
        <v>84</v>
      </c>
      <c r="AA142" s="66" t="s">
        <v>84</v>
      </c>
      <c r="AB142" s="66" t="s">
        <v>84</v>
      </c>
    </row>
    <row r="143" spans="1:28" s="10" customFormat="1" ht="31.5" customHeight="1" x14ac:dyDescent="0.25">
      <c r="A143" s="29" t="s">
        <v>569</v>
      </c>
      <c r="B143" s="15" t="s">
        <v>458</v>
      </c>
      <c r="C143" s="62" t="s">
        <v>319</v>
      </c>
      <c r="D143" s="66" t="s">
        <v>84</v>
      </c>
      <c r="E143" s="66" t="s">
        <v>84</v>
      </c>
      <c r="F143" s="66" t="s">
        <v>84</v>
      </c>
      <c r="G143" s="66" t="s">
        <v>84</v>
      </c>
      <c r="H143" s="66" t="s">
        <v>84</v>
      </c>
      <c r="I143" s="66" t="s">
        <v>84</v>
      </c>
      <c r="J143" s="66" t="s">
        <v>84</v>
      </c>
      <c r="K143" s="66" t="s">
        <v>84</v>
      </c>
      <c r="L143" s="66" t="s">
        <v>84</v>
      </c>
      <c r="M143" s="66" t="s">
        <v>84</v>
      </c>
      <c r="N143" s="66" t="s">
        <v>84</v>
      </c>
      <c r="O143" s="66" t="s">
        <v>84</v>
      </c>
      <c r="P143" s="66" t="s">
        <v>84</v>
      </c>
      <c r="Q143" s="66" t="s">
        <v>84</v>
      </c>
      <c r="R143" s="66" t="s">
        <v>84</v>
      </c>
      <c r="S143" s="66" t="s">
        <v>84</v>
      </c>
      <c r="T143" s="66" t="s">
        <v>84</v>
      </c>
      <c r="U143" s="66" t="s">
        <v>84</v>
      </c>
      <c r="V143" s="66" t="s">
        <v>84</v>
      </c>
      <c r="W143" s="66" t="s">
        <v>84</v>
      </c>
      <c r="X143" s="66" t="s">
        <v>84</v>
      </c>
      <c r="Y143" s="66" t="s">
        <v>84</v>
      </c>
      <c r="Z143" s="66" t="s">
        <v>84</v>
      </c>
      <c r="AA143" s="66" t="s">
        <v>84</v>
      </c>
      <c r="AB143" s="66" t="s">
        <v>84</v>
      </c>
    </row>
    <row r="144" spans="1:28" s="10" customFormat="1" ht="15.75" customHeight="1" x14ac:dyDescent="0.25">
      <c r="A144" s="29" t="s">
        <v>40</v>
      </c>
      <c r="B144" s="12" t="s">
        <v>634</v>
      </c>
      <c r="C144" s="62" t="s">
        <v>319</v>
      </c>
      <c r="D144" s="66" t="s">
        <v>84</v>
      </c>
      <c r="E144" s="66" t="s">
        <v>84</v>
      </c>
      <c r="F144" s="66" t="s">
        <v>84</v>
      </c>
      <c r="G144" s="66" t="s">
        <v>84</v>
      </c>
      <c r="H144" s="66" t="s">
        <v>84</v>
      </c>
      <c r="I144" s="66" t="s">
        <v>84</v>
      </c>
      <c r="J144" s="66" t="s">
        <v>84</v>
      </c>
      <c r="K144" s="66" t="s">
        <v>84</v>
      </c>
      <c r="L144" s="66" t="s">
        <v>84</v>
      </c>
      <c r="M144" s="66" t="s">
        <v>84</v>
      </c>
      <c r="N144" s="66" t="s">
        <v>84</v>
      </c>
      <c r="O144" s="66" t="s">
        <v>84</v>
      </c>
      <c r="P144" s="66" t="s">
        <v>84</v>
      </c>
      <c r="Q144" s="66" t="s">
        <v>84</v>
      </c>
      <c r="R144" s="66" t="s">
        <v>84</v>
      </c>
      <c r="S144" s="66" t="s">
        <v>84</v>
      </c>
      <c r="T144" s="66" t="s">
        <v>84</v>
      </c>
      <c r="U144" s="66" t="s">
        <v>84</v>
      </c>
      <c r="V144" s="66" t="s">
        <v>84</v>
      </c>
      <c r="W144" s="66" t="s">
        <v>84</v>
      </c>
      <c r="X144" s="66" t="s">
        <v>84</v>
      </c>
      <c r="Y144" s="66" t="s">
        <v>84</v>
      </c>
      <c r="Z144" s="66" t="s">
        <v>84</v>
      </c>
      <c r="AA144" s="66" t="s">
        <v>84</v>
      </c>
      <c r="AB144" s="66" t="s">
        <v>84</v>
      </c>
    </row>
    <row r="145" spans="1:28" s="10" customFormat="1" x14ac:dyDescent="0.25">
      <c r="A145" s="29" t="s">
        <v>334</v>
      </c>
      <c r="B145" s="12" t="s">
        <v>518</v>
      </c>
      <c r="C145" s="62" t="s">
        <v>319</v>
      </c>
      <c r="D145" s="66">
        <f t="shared" ref="D145:L145" si="126">D115-D130</f>
        <v>-645.91263044907112</v>
      </c>
      <c r="E145" s="66">
        <f t="shared" si="126"/>
        <v>-189.81685235495877</v>
      </c>
      <c r="F145" s="66">
        <f t="shared" si="126"/>
        <v>-195.0333380347559</v>
      </c>
      <c r="G145" s="66">
        <f t="shared" si="126"/>
        <v>-71.769449690138742</v>
      </c>
      <c r="H145" s="66">
        <f t="shared" si="126"/>
        <v>82.36592824740913</v>
      </c>
      <c r="I145" s="66">
        <f t="shared" si="126"/>
        <v>807.99944892082897</v>
      </c>
      <c r="J145" s="66">
        <f t="shared" si="126"/>
        <v>-1798.0794692084835</v>
      </c>
      <c r="K145" s="66">
        <f t="shared" si="126"/>
        <v>136.86689403831122</v>
      </c>
      <c r="L145" s="66">
        <f t="shared" si="126"/>
        <v>-1655.8155505543432</v>
      </c>
      <c r="M145" s="66">
        <f>M115-M130</f>
        <v>317.69348855531342</v>
      </c>
      <c r="N145" s="66">
        <f t="shared" ref="N145" si="127">N115-N130</f>
        <v>6.7183229725503111</v>
      </c>
      <c r="O145" s="66">
        <f>O115-O130</f>
        <v>636.90342095629148</v>
      </c>
      <c r="P145" s="66">
        <f t="shared" ref="P145" si="128">P115-P130</f>
        <v>45.88864948702053</v>
      </c>
      <c r="Q145" s="66">
        <f>Q115-Q130</f>
        <v>574.02484639106854</v>
      </c>
      <c r="R145" s="66">
        <f t="shared" ref="R145" si="129">R115-R130</f>
        <v>387.10794959147131</v>
      </c>
      <c r="S145" s="66">
        <f>S115-S130</f>
        <v>879.19127619100971</v>
      </c>
      <c r="T145" s="66">
        <f t="shared" ref="T145" si="130">T115-T130</f>
        <v>732.00865184807856</v>
      </c>
      <c r="U145" s="66">
        <f>U115-U130</f>
        <v>951.70694457088462</v>
      </c>
      <c r="V145" s="66">
        <f t="shared" ref="V145" si="131">V115-V130</f>
        <v>1681.8025567729239</v>
      </c>
      <c r="W145" s="66">
        <f>W115-W130</f>
        <v>906.69477170782977</v>
      </c>
      <c r="X145" s="66">
        <f t="shared" ref="X145:Z145" si="132">X115-X130</f>
        <v>1732.2566334761113</v>
      </c>
      <c r="Y145" s="66">
        <f>Y115-Y130</f>
        <v>872.80705694526387</v>
      </c>
      <c r="Z145" s="66">
        <f t="shared" si="132"/>
        <v>1784.2243324803947</v>
      </c>
      <c r="AA145" s="66">
        <f>H145+J145+K145+M145+O145+Q145+S145+U145+W145+Y145</f>
        <v>3560.1751583948981</v>
      </c>
      <c r="AB145" s="66">
        <f>H145+J145+L145+N145+P145+R145+T145+V145+X145+Z145</f>
        <v>2998.4780051131333</v>
      </c>
    </row>
    <row r="146" spans="1:28" s="10" customFormat="1" ht="15.75" customHeight="1" x14ac:dyDescent="0.25">
      <c r="A146" s="29" t="s">
        <v>335</v>
      </c>
      <c r="B146" s="12" t="s">
        <v>635</v>
      </c>
      <c r="C146" s="62" t="s">
        <v>319</v>
      </c>
      <c r="D146" s="66" t="s">
        <v>84</v>
      </c>
      <c r="E146" s="66" t="s">
        <v>84</v>
      </c>
      <c r="F146" s="66" t="s">
        <v>84</v>
      </c>
      <c r="G146" s="66" t="s">
        <v>84</v>
      </c>
      <c r="H146" s="66" t="s">
        <v>84</v>
      </c>
      <c r="I146" s="66" t="s">
        <v>84</v>
      </c>
      <c r="J146" s="66" t="s">
        <v>84</v>
      </c>
      <c r="K146" s="66" t="s">
        <v>84</v>
      </c>
      <c r="L146" s="66" t="s">
        <v>84</v>
      </c>
      <c r="M146" s="66" t="s">
        <v>84</v>
      </c>
      <c r="N146" s="66" t="s">
        <v>84</v>
      </c>
      <c r="O146" s="66" t="s">
        <v>84</v>
      </c>
      <c r="P146" s="66" t="s">
        <v>84</v>
      </c>
      <c r="Q146" s="66" t="s">
        <v>84</v>
      </c>
      <c r="R146" s="66" t="s">
        <v>84</v>
      </c>
      <c r="S146" s="66" t="s">
        <v>84</v>
      </c>
      <c r="T146" s="66" t="s">
        <v>84</v>
      </c>
      <c r="U146" s="66" t="s">
        <v>84</v>
      </c>
      <c r="V146" s="66" t="s">
        <v>84</v>
      </c>
      <c r="W146" s="66" t="s">
        <v>84</v>
      </c>
      <c r="X146" s="66" t="s">
        <v>84</v>
      </c>
      <c r="Y146" s="66" t="s">
        <v>84</v>
      </c>
      <c r="Z146" s="66" t="s">
        <v>84</v>
      </c>
      <c r="AA146" s="66" t="s">
        <v>84</v>
      </c>
      <c r="AB146" s="66" t="s">
        <v>84</v>
      </c>
    </row>
    <row r="147" spans="1:28" s="10" customFormat="1" x14ac:dyDescent="0.25">
      <c r="A147" s="29" t="s">
        <v>336</v>
      </c>
      <c r="B147" s="13" t="s">
        <v>519</v>
      </c>
      <c r="C147" s="62" t="s">
        <v>319</v>
      </c>
      <c r="D147" s="66">
        <f t="shared" ref="D147:L148" si="133">D117-D132</f>
        <v>657.50873930217585</v>
      </c>
      <c r="E147" s="66">
        <f t="shared" si="133"/>
        <v>463.75903405317814</v>
      </c>
      <c r="F147" s="66">
        <f t="shared" si="133"/>
        <v>335.99586815107756</v>
      </c>
      <c r="G147" s="66">
        <f t="shared" si="133"/>
        <v>664.54555385267781</v>
      </c>
      <c r="H147" s="66">
        <f t="shared" si="133"/>
        <v>612.99591033750642</v>
      </c>
      <c r="I147" s="66">
        <f t="shared" si="133"/>
        <v>1491.6249881781</v>
      </c>
      <c r="J147" s="66">
        <f t="shared" si="133"/>
        <v>346.95735957743125</v>
      </c>
      <c r="K147" s="66">
        <f t="shared" si="133"/>
        <v>1488.2348400774952</v>
      </c>
      <c r="L147" s="66">
        <f t="shared" si="133"/>
        <v>1690.2836027854232</v>
      </c>
      <c r="M147" s="66">
        <f>M117-M132</f>
        <v>2179.7530510107363</v>
      </c>
      <c r="N147" s="66">
        <f t="shared" ref="N147:N148" si="134">N117-N132</f>
        <v>1240.9947274975568</v>
      </c>
      <c r="O147" s="66">
        <f>O117-O132</f>
        <v>-212.47956096532846</v>
      </c>
      <c r="P147" s="66">
        <f t="shared" ref="P147:P148" si="135">P117-P132</f>
        <v>258.09117958413378</v>
      </c>
      <c r="Q147" s="66">
        <f>Q117-Q132</f>
        <v>-246.23092988244196</v>
      </c>
      <c r="R147" s="66">
        <f t="shared" ref="R147:R148" si="136">R117-R132</f>
        <v>768.48341091413783</v>
      </c>
      <c r="S147" s="66">
        <f>S117-S132</f>
        <v>-255.69138349305558</v>
      </c>
      <c r="T147" s="66">
        <f t="shared" ref="T147:T148" si="137">T117-T132</f>
        <v>-216.38907659858552</v>
      </c>
      <c r="U147" s="66">
        <f>U117-U132</f>
        <v>-264.19701558820924</v>
      </c>
      <c r="V147" s="66">
        <f t="shared" ref="V147:V148" si="138">V117-V132</f>
        <v>-278.95502623858891</v>
      </c>
      <c r="W147" s="66">
        <f>W117-W132</f>
        <v>-272.90064779876985</v>
      </c>
      <c r="X147" s="66">
        <f t="shared" ref="X147:Z148" si="139">X117-X132</f>
        <v>-290.11322728813246</v>
      </c>
      <c r="Y147" s="66">
        <f>Y117-Y132</f>
        <v>-281.86403932373503</v>
      </c>
      <c r="Z147" s="66">
        <f t="shared" si="139"/>
        <v>-301.71775637965777</v>
      </c>
      <c r="AA147" s="66">
        <f>H147+J147+K147+M147+O147+Q147+S147+U147+W147+Y147</f>
        <v>3094.5775839516291</v>
      </c>
      <c r="AB147" s="66">
        <f>H147+J147+L147+N147+P147+R147+T147+V147+X147+Z147</f>
        <v>3830.6311041912249</v>
      </c>
    </row>
    <row r="148" spans="1:28" s="10" customFormat="1" x14ac:dyDescent="0.25">
      <c r="A148" s="29" t="s">
        <v>337</v>
      </c>
      <c r="B148" s="12" t="s">
        <v>520</v>
      </c>
      <c r="C148" s="62" t="s">
        <v>319</v>
      </c>
      <c r="D148" s="66">
        <f t="shared" si="133"/>
        <v>91.320597875256851</v>
      </c>
      <c r="E148" s="66">
        <f t="shared" si="133"/>
        <v>-10.205945174066153</v>
      </c>
      <c r="F148" s="66">
        <f t="shared" si="133"/>
        <v>-45.87172445593211</v>
      </c>
      <c r="G148" s="66">
        <f t="shared" si="133"/>
        <v>-396.10867076251503</v>
      </c>
      <c r="H148" s="66">
        <f t="shared" si="133"/>
        <v>-548.02187077999997</v>
      </c>
      <c r="I148" s="66">
        <f t="shared" si="133"/>
        <v>0</v>
      </c>
      <c r="J148" s="66">
        <f t="shared" si="133"/>
        <v>-1041.37436207</v>
      </c>
      <c r="K148" s="66">
        <f t="shared" si="133"/>
        <v>108.83888807029071</v>
      </c>
      <c r="L148" s="66">
        <f t="shared" si="133"/>
        <v>173.68769390131979</v>
      </c>
      <c r="M148" s="66">
        <f>M118-M133</f>
        <v>-2.8973998269066214E-8</v>
      </c>
      <c r="N148" s="66">
        <f t="shared" si="134"/>
        <v>1.98</v>
      </c>
      <c r="O148" s="66">
        <f>O118-O133</f>
        <v>0</v>
      </c>
      <c r="P148" s="66">
        <f t="shared" si="135"/>
        <v>1.98</v>
      </c>
      <c r="Q148" s="66">
        <f>Q118-Q133</f>
        <v>0</v>
      </c>
      <c r="R148" s="66">
        <f t="shared" si="136"/>
        <v>1</v>
      </c>
      <c r="S148" s="66">
        <f>S118-S133</f>
        <v>0</v>
      </c>
      <c r="T148" s="66">
        <f t="shared" si="137"/>
        <v>0.7</v>
      </c>
      <c r="U148" s="66">
        <f>U118-U133</f>
        <v>0</v>
      </c>
      <c r="V148" s="66">
        <f t="shared" si="138"/>
        <v>0.5</v>
      </c>
      <c r="W148" s="66">
        <f>W118-W133</f>
        <v>0</v>
      </c>
      <c r="X148" s="66">
        <f t="shared" si="139"/>
        <v>0.51500000000000001</v>
      </c>
      <c r="Y148" s="66">
        <f>Y118-Y133</f>
        <v>0</v>
      </c>
      <c r="Z148" s="66">
        <f t="shared" si="139"/>
        <v>0.53044999999999998</v>
      </c>
      <c r="AA148" s="66">
        <f>H148+J148+K148+M148+O148+Q148+S148+U148+W148+Y148</f>
        <v>-1480.5573448086832</v>
      </c>
      <c r="AB148" s="66">
        <f>H148+J148+L148+N148+P148+R148+T148+V148+X148+Z148</f>
        <v>-1408.50308894868</v>
      </c>
    </row>
    <row r="149" spans="1:28" s="10" customFormat="1" ht="15.75" customHeight="1" x14ac:dyDescent="0.25">
      <c r="A149" s="29" t="s">
        <v>338</v>
      </c>
      <c r="B149" s="12" t="s">
        <v>642</v>
      </c>
      <c r="C149" s="62" t="s">
        <v>319</v>
      </c>
      <c r="D149" s="66" t="s">
        <v>84</v>
      </c>
      <c r="E149" s="66" t="s">
        <v>84</v>
      </c>
      <c r="F149" s="66" t="s">
        <v>84</v>
      </c>
      <c r="G149" s="66" t="s">
        <v>84</v>
      </c>
      <c r="H149" s="66" t="s">
        <v>84</v>
      </c>
      <c r="I149" s="66" t="s">
        <v>84</v>
      </c>
      <c r="J149" s="66" t="s">
        <v>84</v>
      </c>
      <c r="K149" s="66" t="s">
        <v>84</v>
      </c>
      <c r="L149" s="66" t="s">
        <v>84</v>
      </c>
      <c r="M149" s="66" t="s">
        <v>84</v>
      </c>
      <c r="N149" s="66" t="s">
        <v>84</v>
      </c>
      <c r="O149" s="66" t="s">
        <v>84</v>
      </c>
      <c r="P149" s="66" t="s">
        <v>84</v>
      </c>
      <c r="Q149" s="66" t="s">
        <v>84</v>
      </c>
      <c r="R149" s="66" t="s">
        <v>84</v>
      </c>
      <c r="S149" s="66" t="s">
        <v>84</v>
      </c>
      <c r="T149" s="66" t="s">
        <v>84</v>
      </c>
      <c r="U149" s="66" t="s">
        <v>84</v>
      </c>
      <c r="V149" s="66" t="s">
        <v>84</v>
      </c>
      <c r="W149" s="66" t="s">
        <v>84</v>
      </c>
      <c r="X149" s="66" t="s">
        <v>84</v>
      </c>
      <c r="Y149" s="66" t="s">
        <v>84</v>
      </c>
      <c r="Z149" s="66" t="s">
        <v>84</v>
      </c>
      <c r="AA149" s="66" t="s">
        <v>84</v>
      </c>
      <c r="AB149" s="66" t="s">
        <v>84</v>
      </c>
    </row>
    <row r="150" spans="1:28" s="10" customFormat="1" ht="31.5" customHeight="1" x14ac:dyDescent="0.25">
      <c r="A150" s="29" t="s">
        <v>339</v>
      </c>
      <c r="B150" s="13" t="s">
        <v>389</v>
      </c>
      <c r="C150" s="62" t="s">
        <v>319</v>
      </c>
      <c r="D150" s="66" t="s">
        <v>84</v>
      </c>
      <c r="E150" s="66" t="s">
        <v>84</v>
      </c>
      <c r="F150" s="66" t="s">
        <v>84</v>
      </c>
      <c r="G150" s="66" t="s">
        <v>84</v>
      </c>
      <c r="H150" s="66" t="s">
        <v>84</v>
      </c>
      <c r="I150" s="66" t="s">
        <v>84</v>
      </c>
      <c r="J150" s="66" t="s">
        <v>84</v>
      </c>
      <c r="K150" s="66" t="s">
        <v>84</v>
      </c>
      <c r="L150" s="66" t="s">
        <v>84</v>
      </c>
      <c r="M150" s="66" t="s">
        <v>84</v>
      </c>
      <c r="N150" s="66" t="s">
        <v>84</v>
      </c>
      <c r="O150" s="66" t="s">
        <v>84</v>
      </c>
      <c r="P150" s="66" t="s">
        <v>84</v>
      </c>
      <c r="Q150" s="66" t="s">
        <v>84</v>
      </c>
      <c r="R150" s="66" t="s">
        <v>84</v>
      </c>
      <c r="S150" s="66" t="s">
        <v>84</v>
      </c>
      <c r="T150" s="66" t="s">
        <v>84</v>
      </c>
      <c r="U150" s="66" t="s">
        <v>84</v>
      </c>
      <c r="V150" s="66" t="s">
        <v>84</v>
      </c>
      <c r="W150" s="66" t="s">
        <v>84</v>
      </c>
      <c r="X150" s="66" t="s">
        <v>84</v>
      </c>
      <c r="Y150" s="66" t="s">
        <v>84</v>
      </c>
      <c r="Z150" s="66" t="s">
        <v>84</v>
      </c>
      <c r="AA150" s="66" t="s">
        <v>84</v>
      </c>
      <c r="AB150" s="66" t="s">
        <v>84</v>
      </c>
    </row>
    <row r="151" spans="1:28" s="10" customFormat="1" ht="15.75" customHeight="1" x14ac:dyDescent="0.25">
      <c r="A151" s="29" t="s">
        <v>570</v>
      </c>
      <c r="B151" s="14" t="s">
        <v>213</v>
      </c>
      <c r="C151" s="62" t="s">
        <v>319</v>
      </c>
      <c r="D151" s="66" t="s">
        <v>84</v>
      </c>
      <c r="E151" s="66" t="s">
        <v>84</v>
      </c>
      <c r="F151" s="66" t="s">
        <v>84</v>
      </c>
      <c r="G151" s="66" t="s">
        <v>84</v>
      </c>
      <c r="H151" s="66" t="s">
        <v>84</v>
      </c>
      <c r="I151" s="66" t="s">
        <v>84</v>
      </c>
      <c r="J151" s="66" t="s">
        <v>84</v>
      </c>
      <c r="K151" s="66" t="s">
        <v>84</v>
      </c>
      <c r="L151" s="66" t="s">
        <v>84</v>
      </c>
      <c r="M151" s="66" t="s">
        <v>84</v>
      </c>
      <c r="N151" s="66" t="s">
        <v>84</v>
      </c>
      <c r="O151" s="66" t="s">
        <v>84</v>
      </c>
      <c r="P151" s="66" t="s">
        <v>84</v>
      </c>
      <c r="Q151" s="66" t="s">
        <v>84</v>
      </c>
      <c r="R151" s="66" t="s">
        <v>84</v>
      </c>
      <c r="S151" s="66" t="s">
        <v>84</v>
      </c>
      <c r="T151" s="66" t="s">
        <v>84</v>
      </c>
      <c r="U151" s="66" t="s">
        <v>84</v>
      </c>
      <c r="V151" s="66" t="s">
        <v>84</v>
      </c>
      <c r="W151" s="66" t="s">
        <v>84</v>
      </c>
      <c r="X151" s="66" t="s">
        <v>84</v>
      </c>
      <c r="Y151" s="66" t="s">
        <v>84</v>
      </c>
      <c r="Z151" s="66" t="s">
        <v>84</v>
      </c>
      <c r="AA151" s="66" t="s">
        <v>84</v>
      </c>
      <c r="AB151" s="66" t="s">
        <v>84</v>
      </c>
    </row>
    <row r="152" spans="1:28" s="10" customFormat="1" ht="15.75" customHeight="1" x14ac:dyDescent="0.25">
      <c r="A152" s="29" t="s">
        <v>571</v>
      </c>
      <c r="B152" s="14" t="s">
        <v>201</v>
      </c>
      <c r="C152" s="62" t="s">
        <v>319</v>
      </c>
      <c r="D152" s="66" t="s">
        <v>84</v>
      </c>
      <c r="E152" s="66" t="s">
        <v>84</v>
      </c>
      <c r="F152" s="66" t="s">
        <v>84</v>
      </c>
      <c r="G152" s="66" t="s">
        <v>84</v>
      </c>
      <c r="H152" s="66" t="s">
        <v>84</v>
      </c>
      <c r="I152" s="66" t="s">
        <v>84</v>
      </c>
      <c r="J152" s="66" t="s">
        <v>84</v>
      </c>
      <c r="K152" s="66" t="s">
        <v>84</v>
      </c>
      <c r="L152" s="66" t="s">
        <v>84</v>
      </c>
      <c r="M152" s="66" t="s">
        <v>84</v>
      </c>
      <c r="N152" s="66" t="s">
        <v>84</v>
      </c>
      <c r="O152" s="66" t="s">
        <v>84</v>
      </c>
      <c r="P152" s="66" t="s">
        <v>84</v>
      </c>
      <c r="Q152" s="66" t="s">
        <v>84</v>
      </c>
      <c r="R152" s="66" t="s">
        <v>84</v>
      </c>
      <c r="S152" s="66" t="s">
        <v>84</v>
      </c>
      <c r="T152" s="66" t="s">
        <v>84</v>
      </c>
      <c r="U152" s="66" t="s">
        <v>84</v>
      </c>
      <c r="V152" s="66" t="s">
        <v>84</v>
      </c>
      <c r="W152" s="66" t="s">
        <v>84</v>
      </c>
      <c r="X152" s="66" t="s">
        <v>84</v>
      </c>
      <c r="Y152" s="66" t="s">
        <v>84</v>
      </c>
      <c r="Z152" s="66" t="s">
        <v>84</v>
      </c>
      <c r="AA152" s="66" t="s">
        <v>84</v>
      </c>
      <c r="AB152" s="66" t="s">
        <v>84</v>
      </c>
    </row>
    <row r="153" spans="1:28" s="10" customFormat="1" x14ac:dyDescent="0.25">
      <c r="A153" s="29" t="s">
        <v>340</v>
      </c>
      <c r="B153" s="12" t="s">
        <v>521</v>
      </c>
      <c r="C153" s="62" t="s">
        <v>319</v>
      </c>
      <c r="D153" s="66">
        <f t="shared" ref="D153:L153" si="140">D123-D138</f>
        <v>197.42482839545258</v>
      </c>
      <c r="E153" s="66">
        <f t="shared" si="140"/>
        <v>-883.76252703727948</v>
      </c>
      <c r="F153" s="66">
        <f t="shared" si="140"/>
        <v>548.92437510781008</v>
      </c>
      <c r="G153" s="66">
        <f t="shared" si="140"/>
        <v>339.81802685465976</v>
      </c>
      <c r="H153" s="66">
        <f t="shared" si="140"/>
        <v>309.54889180508394</v>
      </c>
      <c r="I153" s="66">
        <f t="shared" si="140"/>
        <v>215.82806141546072</v>
      </c>
      <c r="J153" s="66">
        <f t="shared" si="140"/>
        <v>51.034861551052131</v>
      </c>
      <c r="K153" s="66">
        <f t="shared" si="140"/>
        <v>301.80001236016108</v>
      </c>
      <c r="L153" s="66">
        <f t="shared" si="140"/>
        <v>391.19975242834232</v>
      </c>
      <c r="M153" s="66">
        <f>M123-M138</f>
        <v>254.7999652267662</v>
      </c>
      <c r="N153" s="66">
        <f t="shared" ref="N153" si="141">N123-N138</f>
        <v>262.00214451425916</v>
      </c>
      <c r="O153" s="66">
        <f>O123-O138</f>
        <v>243.03606067274504</v>
      </c>
      <c r="P153" s="66">
        <f t="shared" ref="P153" si="142">P123-P138</f>
        <v>198.44942330179558</v>
      </c>
      <c r="Q153" s="66">
        <f>Q123-Q138</f>
        <v>233.92334692571023</v>
      </c>
      <c r="R153" s="66">
        <f t="shared" ref="R153" si="143">R123-R138</f>
        <v>169.73322994092624</v>
      </c>
      <c r="S153" s="66">
        <f>S123-S138</f>
        <v>238.53635041445213</v>
      </c>
      <c r="T153" s="66">
        <f t="shared" ref="T153" si="144">T123-T138</f>
        <v>169.7118760308567</v>
      </c>
      <c r="U153" s="66">
        <f>U123-U138</f>
        <v>245.87070238486703</v>
      </c>
      <c r="V153" s="66">
        <f t="shared" ref="V153" si="145">V123-V138</f>
        <v>166.08424620455921</v>
      </c>
      <c r="W153" s="66">
        <f>W123-W138</f>
        <v>256.83127503659477</v>
      </c>
      <c r="X153" s="66">
        <f t="shared" ref="X153:Z153" si="146">X123-X138</f>
        <v>193.25371827137133</v>
      </c>
      <c r="Y153" s="66">
        <f>Y123-Y138</f>
        <v>267.69591375782477</v>
      </c>
      <c r="Z153" s="66">
        <f t="shared" si="146"/>
        <v>221.00705350732619</v>
      </c>
      <c r="AA153" s="66">
        <f t="shared" ref="AA153" si="147">H153+J153+K153+M153+O153+Q153+S153+U153+W153+Y153</f>
        <v>2403.077380135257</v>
      </c>
      <c r="AB153" s="66">
        <f t="shared" ref="AB153" si="148">H153+J153+L153+N153+P153+R153+T153+V153+X153+Z153</f>
        <v>2132.025197555573</v>
      </c>
    </row>
    <row r="154" spans="1:28" s="11" customFormat="1" x14ac:dyDescent="0.25">
      <c r="A154" s="28" t="s">
        <v>22</v>
      </c>
      <c r="B154" s="19" t="s">
        <v>5</v>
      </c>
      <c r="C154" s="61" t="s">
        <v>319</v>
      </c>
      <c r="D154" s="66">
        <v>300.34128694148166</v>
      </c>
      <c r="E154" s="66">
        <v>-620.02629051312624</v>
      </c>
      <c r="F154" s="66">
        <v>644.0151807681998</v>
      </c>
      <c r="G154" s="66">
        <v>536.48546025468363</v>
      </c>
      <c r="H154" s="66">
        <v>456.88885960999971</v>
      </c>
      <c r="I154" s="66">
        <v>2515.4524985143889</v>
      </c>
      <c r="J154" s="66">
        <v>-2441.4616101500005</v>
      </c>
      <c r="K154" s="66">
        <v>2035.7406345462584</v>
      </c>
      <c r="L154" s="66">
        <v>599.35550913277484</v>
      </c>
      <c r="M154" s="66">
        <v>2752.2465047638416</v>
      </c>
      <c r="N154" s="66">
        <v>1511.6951949843519</v>
      </c>
      <c r="O154" s="66">
        <v>667.45992066370809</v>
      </c>
      <c r="P154" s="66">
        <v>504.40925237294095</v>
      </c>
      <c r="Q154" s="66">
        <v>561.7172634343367</v>
      </c>
      <c r="R154" s="66">
        <v>1326.3245904465396</v>
      </c>
      <c r="S154" s="66">
        <v>862.03624311240605</v>
      </c>
      <c r="T154" s="66">
        <v>686.03145128034998</v>
      </c>
      <c r="U154" s="66">
        <v>933.38063136754238</v>
      </c>
      <c r="V154" s="66">
        <v>1569.4317767388916</v>
      </c>
      <c r="W154" s="66">
        <v>890.62539894565475</v>
      </c>
      <c r="X154" s="66">
        <v>1635.9121244593616</v>
      </c>
      <c r="Y154" s="66">
        <v>858.63893137935361</v>
      </c>
      <c r="Z154" s="66">
        <v>1704.0440796080743</v>
      </c>
      <c r="AA154" s="66">
        <v>7577.2727776730999</v>
      </c>
      <c r="AB154" s="66">
        <v>7552.6312284832838</v>
      </c>
    </row>
    <row r="155" spans="1:28" s="10" customFormat="1" x14ac:dyDescent="0.25">
      <c r="A155" s="29" t="s">
        <v>42</v>
      </c>
      <c r="B155" s="18" t="s">
        <v>394</v>
      </c>
      <c r="C155" s="62" t="s">
        <v>319</v>
      </c>
      <c r="D155" s="66">
        <v>0</v>
      </c>
      <c r="E155" s="66">
        <v>0</v>
      </c>
      <c r="F155" s="66">
        <v>0</v>
      </c>
      <c r="G155" s="66">
        <v>75</v>
      </c>
      <c r="H155" s="66">
        <v>2.1999999999999999E-2</v>
      </c>
      <c r="I155" s="66">
        <v>230</v>
      </c>
      <c r="J155" s="66">
        <v>0</v>
      </c>
      <c r="K155" s="66">
        <v>286.45800000000003</v>
      </c>
      <c r="L155" s="66">
        <v>33.756028127601688</v>
      </c>
      <c r="M155" s="66">
        <v>0</v>
      </c>
      <c r="N155" s="66">
        <v>0</v>
      </c>
      <c r="O155" s="66">
        <v>0</v>
      </c>
      <c r="P155" s="66">
        <v>0</v>
      </c>
      <c r="Q155" s="66">
        <v>0</v>
      </c>
      <c r="R155" s="66">
        <v>0</v>
      </c>
      <c r="S155" s="66">
        <v>0</v>
      </c>
      <c r="T155" s="66">
        <v>0</v>
      </c>
      <c r="U155" s="66">
        <v>0</v>
      </c>
      <c r="V155" s="66">
        <v>0</v>
      </c>
      <c r="W155" s="66">
        <v>0</v>
      </c>
      <c r="X155" s="66">
        <v>0</v>
      </c>
      <c r="Y155" s="66">
        <v>0</v>
      </c>
      <c r="Z155" s="66">
        <v>0</v>
      </c>
      <c r="AA155" s="66">
        <v>286.48</v>
      </c>
      <c r="AB155" s="66">
        <v>33.778028127601686</v>
      </c>
    </row>
    <row r="156" spans="1:28" s="10" customFormat="1" x14ac:dyDescent="0.25">
      <c r="A156" s="29" t="s">
        <v>43</v>
      </c>
      <c r="B156" s="18" t="s">
        <v>6</v>
      </c>
      <c r="C156" s="62" t="s">
        <v>319</v>
      </c>
      <c r="D156" s="66">
        <v>15.017050000000001</v>
      </c>
      <c r="E156" s="66">
        <v>0</v>
      </c>
      <c r="F156" s="66">
        <v>32.200801632564257</v>
      </c>
      <c r="G156" s="66">
        <v>26.824273012734189</v>
      </c>
      <c r="H156" s="66">
        <v>24.14270091193853</v>
      </c>
      <c r="I156" s="66">
        <v>37.078958691067925</v>
      </c>
      <c r="J156" s="66">
        <v>0</v>
      </c>
      <c r="K156" s="66">
        <v>41.058741304346761</v>
      </c>
      <c r="L156" s="66">
        <v>41.058579766976123</v>
      </c>
      <c r="M156" s="66">
        <v>0</v>
      </c>
      <c r="N156" s="66">
        <v>0</v>
      </c>
      <c r="O156" s="66">
        <v>0</v>
      </c>
      <c r="P156" s="66">
        <v>0</v>
      </c>
      <c r="Q156" s="66">
        <v>0</v>
      </c>
      <c r="R156" s="66">
        <v>0</v>
      </c>
      <c r="S156" s="66">
        <v>0</v>
      </c>
      <c r="T156" s="66">
        <v>0</v>
      </c>
      <c r="U156" s="66">
        <v>0</v>
      </c>
      <c r="V156" s="66">
        <v>0</v>
      </c>
      <c r="W156" s="66">
        <v>0</v>
      </c>
      <c r="X156" s="66">
        <v>0</v>
      </c>
      <c r="Y156" s="66">
        <v>0</v>
      </c>
      <c r="Z156" s="66">
        <v>0</v>
      </c>
      <c r="AA156" s="66">
        <v>65.201442216285287</v>
      </c>
      <c r="AB156" s="66">
        <v>65.201280678914657</v>
      </c>
    </row>
    <row r="157" spans="1:28" s="10" customFormat="1" x14ac:dyDescent="0.25">
      <c r="A157" s="29" t="s">
        <v>54</v>
      </c>
      <c r="B157" s="18" t="s">
        <v>7</v>
      </c>
      <c r="C157" s="62" t="s">
        <v>319</v>
      </c>
      <c r="D157" s="66">
        <v>76.629000000000005</v>
      </c>
      <c r="E157" s="66">
        <v>0</v>
      </c>
      <c r="F157" s="66">
        <v>407.47299999999996</v>
      </c>
      <c r="G157" s="66">
        <v>268.24276496426876</v>
      </c>
      <c r="H157" s="66">
        <v>114.2221687715835</v>
      </c>
      <c r="I157" s="66">
        <v>1488.1820492027753</v>
      </c>
      <c r="J157" s="66">
        <v>0</v>
      </c>
      <c r="K157" s="66">
        <v>721.69506996795872</v>
      </c>
      <c r="L157" s="66">
        <v>224.91177509090585</v>
      </c>
      <c r="M157" s="66">
        <v>653.55652384181008</v>
      </c>
      <c r="N157" s="66">
        <v>267.42416296365315</v>
      </c>
      <c r="O157" s="66">
        <v>333.7299591718579</v>
      </c>
      <c r="P157" s="66">
        <v>206.50290576683912</v>
      </c>
      <c r="Q157" s="66">
        <v>280.85863071077034</v>
      </c>
      <c r="R157" s="66">
        <v>352.53706241207891</v>
      </c>
      <c r="S157" s="66">
        <v>431.0181197095506</v>
      </c>
      <c r="T157" s="66">
        <v>343.01572564017471</v>
      </c>
      <c r="U157" s="66">
        <v>466.69031568377113</v>
      </c>
      <c r="V157" s="66">
        <v>784.7158883694475</v>
      </c>
      <c r="W157" s="66">
        <v>445.31269947282738</v>
      </c>
      <c r="X157" s="66">
        <v>818.50006588904796</v>
      </c>
      <c r="Y157" s="66">
        <v>429.3194656896768</v>
      </c>
      <c r="Z157" s="66">
        <v>852.58780360977926</v>
      </c>
      <c r="AA157" s="66">
        <v>3876.4029530198063</v>
      </c>
      <c r="AB157" s="66">
        <v>3964.4175585135099</v>
      </c>
    </row>
    <row r="158" spans="1:28" s="10" customFormat="1" ht="18" customHeight="1" x14ac:dyDescent="0.25">
      <c r="A158" s="29" t="s">
        <v>55</v>
      </c>
      <c r="B158" s="18" t="s">
        <v>395</v>
      </c>
      <c r="C158" s="62" t="s">
        <v>319</v>
      </c>
      <c r="D158" s="66">
        <v>208.69523694148165</v>
      </c>
      <c r="E158" s="66">
        <v>-620.02629051312624</v>
      </c>
      <c r="F158" s="66">
        <v>204.34137913563558</v>
      </c>
      <c r="G158" s="66">
        <v>166.41842227768063</v>
      </c>
      <c r="H158" s="66">
        <v>318.50198992647768</v>
      </c>
      <c r="I158" s="66">
        <v>760.19149062054589</v>
      </c>
      <c r="J158" s="66">
        <v>-2441.4616101500005</v>
      </c>
      <c r="K158" s="66">
        <v>986.52882327395287</v>
      </c>
      <c r="L158" s="67">
        <v>299.62912614729123</v>
      </c>
      <c r="M158" s="66">
        <v>2098.6899809220317</v>
      </c>
      <c r="N158" s="67">
        <v>1244.2710320206988</v>
      </c>
      <c r="O158" s="66">
        <v>333.72996149185019</v>
      </c>
      <c r="P158" s="67">
        <v>297.90634660610181</v>
      </c>
      <c r="Q158" s="66">
        <v>280.85863272356642</v>
      </c>
      <c r="R158" s="67">
        <v>973.78752803446059</v>
      </c>
      <c r="S158" s="66">
        <v>431.01812340285551</v>
      </c>
      <c r="T158" s="67">
        <v>343.01572564017533</v>
      </c>
      <c r="U158" s="66">
        <v>466.69031568377125</v>
      </c>
      <c r="V158" s="67">
        <v>784.71588836944397</v>
      </c>
      <c r="W158" s="66">
        <v>445.31269947282743</v>
      </c>
      <c r="X158" s="67">
        <v>817.41205857031377</v>
      </c>
      <c r="Y158" s="66">
        <v>429.3194656896768</v>
      </c>
      <c r="Z158" s="67">
        <v>851.45627599829504</v>
      </c>
      <c r="AA158" s="66">
        <v>3349.1883824370088</v>
      </c>
      <c r="AB158" s="66">
        <v>3489.2343611632573</v>
      </c>
    </row>
    <row r="159" spans="1:28" s="11" customFormat="1" ht="18" customHeight="1" x14ac:dyDescent="0.25">
      <c r="A159" s="28" t="s">
        <v>102</v>
      </c>
      <c r="B159" s="19" t="s">
        <v>438</v>
      </c>
      <c r="C159" s="61" t="s">
        <v>84</v>
      </c>
      <c r="D159" s="61" t="s">
        <v>84</v>
      </c>
      <c r="E159" s="61" t="s">
        <v>84</v>
      </c>
      <c r="F159" s="61" t="s">
        <v>84</v>
      </c>
      <c r="G159" s="61" t="s">
        <v>84</v>
      </c>
      <c r="H159" s="61" t="s">
        <v>84</v>
      </c>
      <c r="I159" s="61" t="s">
        <v>84</v>
      </c>
      <c r="J159" s="61" t="s">
        <v>84</v>
      </c>
      <c r="K159" s="61" t="s">
        <v>84</v>
      </c>
      <c r="L159" s="61" t="s">
        <v>84</v>
      </c>
      <c r="M159" s="61" t="s">
        <v>84</v>
      </c>
      <c r="N159" s="61" t="s">
        <v>84</v>
      </c>
      <c r="O159" s="61" t="s">
        <v>84</v>
      </c>
      <c r="P159" s="61" t="s">
        <v>84</v>
      </c>
      <c r="Q159" s="61" t="s">
        <v>84</v>
      </c>
      <c r="R159" s="61" t="s">
        <v>84</v>
      </c>
      <c r="S159" s="61" t="s">
        <v>84</v>
      </c>
      <c r="T159" s="61" t="s">
        <v>84</v>
      </c>
      <c r="U159" s="61" t="s">
        <v>84</v>
      </c>
      <c r="V159" s="61" t="s">
        <v>84</v>
      </c>
      <c r="W159" s="61" t="s">
        <v>84</v>
      </c>
      <c r="X159" s="61" t="s">
        <v>84</v>
      </c>
      <c r="Y159" s="61" t="s">
        <v>84</v>
      </c>
      <c r="Z159" s="61" t="s">
        <v>84</v>
      </c>
      <c r="AA159" s="61" t="s">
        <v>84</v>
      </c>
      <c r="AB159" s="61" t="s">
        <v>84</v>
      </c>
    </row>
    <row r="160" spans="1:28" s="10" customFormat="1" ht="37.5" customHeight="1" x14ac:dyDescent="0.25">
      <c r="A160" s="29" t="s">
        <v>103</v>
      </c>
      <c r="B160" s="18" t="s">
        <v>653</v>
      </c>
      <c r="C160" s="62" t="s">
        <v>319</v>
      </c>
      <c r="D160" s="66">
        <f t="shared" ref="D160:L160" si="149">D109+D105+D69</f>
        <v>5282.6214578779909</v>
      </c>
      <c r="E160" s="66">
        <f t="shared" si="149"/>
        <v>4820.4030975587957</v>
      </c>
      <c r="F160" s="66">
        <f t="shared" si="149"/>
        <v>6855.6558047190429</v>
      </c>
      <c r="G160" s="66">
        <f t="shared" si="149"/>
        <v>6868.380027125726</v>
      </c>
      <c r="H160" s="66">
        <f t="shared" si="149"/>
        <v>6619.1188601263402</v>
      </c>
      <c r="I160" s="66">
        <f t="shared" si="149"/>
        <v>9589.6872735183606</v>
      </c>
      <c r="J160" s="66">
        <f t="shared" si="149"/>
        <v>3003.2711441615779</v>
      </c>
      <c r="K160" s="66">
        <f t="shared" si="149"/>
        <v>9004.7422938958553</v>
      </c>
      <c r="L160" s="66">
        <f t="shared" si="149"/>
        <v>6782.3484470022049</v>
      </c>
      <c r="M160" s="66">
        <f>M109+M105+M69</f>
        <v>9920.8402767956359</v>
      </c>
      <c r="N160" s="66">
        <f t="shared" ref="N160" si="150">N109+N105+N69</f>
        <v>8283.8138682225435</v>
      </c>
      <c r="O160" s="66">
        <f>O109+O105+O69</f>
        <v>7308.509745022061</v>
      </c>
      <c r="P160" s="66">
        <f t="shared" ref="P160" si="151">P109+P105+P69</f>
        <v>7414.8465983062379</v>
      </c>
      <c r="Q160" s="66">
        <f>Q109+Q105+Q69</f>
        <v>7342.1481910560706</v>
      </c>
      <c r="R160" s="66">
        <f t="shared" ref="R160" si="152">R109+R105+R69</f>
        <v>8475.9257793518136</v>
      </c>
      <c r="S160" s="66">
        <f>S109+S105+S69</f>
        <v>7629.6631911933036</v>
      </c>
      <c r="T160" s="66">
        <f t="shared" ref="T160" si="153">T109+T105+T69</f>
        <v>7815.8431185109876</v>
      </c>
      <c r="U160" s="66">
        <f>U109+U105+U69</f>
        <v>7889.42367645992</v>
      </c>
      <c r="V160" s="66">
        <f t="shared" ref="V160" si="154">V109+V105+V69</f>
        <v>8664.9610601763452</v>
      </c>
      <c r="W160" s="66">
        <f>W109+W105+W69</f>
        <v>8061.7731165446567</v>
      </c>
      <c r="X160" s="66">
        <f t="shared" ref="X160:Z160" si="155">X109+X105+X69</f>
        <v>8746.3996985059239</v>
      </c>
      <c r="Y160" s="66">
        <f>Y109+Y105+Y69</f>
        <v>8256.6152519233601</v>
      </c>
      <c r="Z160" s="66">
        <f t="shared" si="155"/>
        <v>8829.9822132747831</v>
      </c>
      <c r="AA160" s="66">
        <f>H160+J160+K160+M160+O160+Q160+S160+U160+W160+Y160</f>
        <v>75036.105747178779</v>
      </c>
      <c r="AB160" s="66">
        <f>H160+J160+L160+N160+P160+R160+T160+V160+X160+Z160</f>
        <v>74636.510787638748</v>
      </c>
    </row>
    <row r="161" spans="1:28" s="10" customFormat="1" ht="18" customHeight="1" x14ac:dyDescent="0.25">
      <c r="A161" s="29" t="s">
        <v>104</v>
      </c>
      <c r="B161" s="18" t="s">
        <v>605</v>
      </c>
      <c r="C161" s="62" t="s">
        <v>319</v>
      </c>
      <c r="D161" s="66">
        <v>10648.217199999999</v>
      </c>
      <c r="E161" s="66">
        <v>16729.59</v>
      </c>
      <c r="F161" s="66">
        <v>18452.34794</v>
      </c>
      <c r="G161" s="66">
        <v>15044.456068</v>
      </c>
      <c r="H161" s="66">
        <v>15044.457</v>
      </c>
      <c r="I161" s="66">
        <v>15033.012068</v>
      </c>
      <c r="J161" s="66">
        <v>14543.616592243397</v>
      </c>
      <c r="K161" s="66">
        <v>14306.264700000002</v>
      </c>
      <c r="L161" s="66">
        <v>14306.264700000005</v>
      </c>
      <c r="M161" s="66">
        <v>15711.674199402807</v>
      </c>
      <c r="N161" s="66">
        <v>15521.929695746769</v>
      </c>
      <c r="O161" s="66">
        <v>14292.546853809345</v>
      </c>
      <c r="P161" s="66">
        <v>16687.207273342017</v>
      </c>
      <c r="Q161" s="66">
        <v>12956.467853331593</v>
      </c>
      <c r="R161" s="66">
        <v>15732.368406682535</v>
      </c>
      <c r="S161" s="66">
        <v>11416.374853331592</v>
      </c>
      <c r="T161" s="66">
        <v>14767.382697998681</v>
      </c>
      <c r="U161" s="66">
        <v>9125.2436158000128</v>
      </c>
      <c r="V161" s="66">
        <v>13491.841502206898</v>
      </c>
      <c r="W161" s="66">
        <v>8515.2436158000128</v>
      </c>
      <c r="X161" s="66">
        <v>11572.098196826078</v>
      </c>
      <c r="Y161" s="66">
        <v>7865.2436158000119</v>
      </c>
      <c r="Z161" s="66">
        <v>9893.6650579992092</v>
      </c>
      <c r="AA161" s="61" t="s">
        <v>84</v>
      </c>
      <c r="AB161" s="61" t="s">
        <v>84</v>
      </c>
    </row>
    <row r="162" spans="1:28" s="10" customFormat="1" ht="18" customHeight="1" x14ac:dyDescent="0.25">
      <c r="A162" s="29" t="s">
        <v>503</v>
      </c>
      <c r="B162" s="15" t="s">
        <v>526</v>
      </c>
      <c r="C162" s="62" t="s">
        <v>319</v>
      </c>
      <c r="D162" s="66">
        <v>0</v>
      </c>
      <c r="E162" s="66">
        <v>0</v>
      </c>
      <c r="F162" s="66">
        <v>0</v>
      </c>
      <c r="G162" s="66">
        <v>4492.7687390000001</v>
      </c>
      <c r="H162" s="66">
        <v>0</v>
      </c>
      <c r="I162" s="66">
        <v>1072.9626305732361</v>
      </c>
      <c r="J162" s="66">
        <v>0</v>
      </c>
      <c r="K162" s="66">
        <v>0</v>
      </c>
      <c r="L162" s="66">
        <v>5806.2650000000003</v>
      </c>
      <c r="M162" s="66">
        <v>0</v>
      </c>
      <c r="N162" s="66">
        <v>7021.9297962164364</v>
      </c>
      <c r="O162" s="66">
        <v>0</v>
      </c>
      <c r="P162" s="66">
        <v>9788.4894566652565</v>
      </c>
      <c r="Q162" s="66">
        <v>0</v>
      </c>
      <c r="R162" s="66">
        <v>8478.6505900057764</v>
      </c>
      <c r="S162" s="66">
        <v>0</v>
      </c>
      <c r="T162" s="66">
        <v>8036.6648813219208</v>
      </c>
      <c r="U162" s="66">
        <v>0</v>
      </c>
      <c r="V162" s="66">
        <v>7471.1236855301404</v>
      </c>
      <c r="W162" s="66">
        <v>0</v>
      </c>
      <c r="X162" s="66">
        <v>6505.3803801493177</v>
      </c>
      <c r="Y162" s="66">
        <v>0</v>
      </c>
      <c r="Z162" s="66">
        <v>6083.686241322448</v>
      </c>
      <c r="AA162" s="61" t="s">
        <v>84</v>
      </c>
      <c r="AB162" s="61" t="s">
        <v>84</v>
      </c>
    </row>
    <row r="163" spans="1:28" s="10" customFormat="1" ht="18" customHeight="1" x14ac:dyDescent="0.25">
      <c r="A163" s="29" t="s">
        <v>206</v>
      </c>
      <c r="B163" s="18" t="s">
        <v>660</v>
      </c>
      <c r="C163" s="62" t="s">
        <v>319</v>
      </c>
      <c r="D163" s="66">
        <v>16729.59</v>
      </c>
      <c r="E163" s="66">
        <v>18452.34794</v>
      </c>
      <c r="F163" s="66">
        <v>15044.457</v>
      </c>
      <c r="G163" s="66">
        <v>15033.012068</v>
      </c>
      <c r="H163" s="66">
        <v>14543.621503779999</v>
      </c>
      <c r="I163" s="66">
        <v>16212.402067999999</v>
      </c>
      <c r="J163" s="66">
        <v>14306.264700000002</v>
      </c>
      <c r="K163" s="66">
        <v>15711.674199402807</v>
      </c>
      <c r="L163" s="66">
        <v>15521.929695746769</v>
      </c>
      <c r="M163" s="66">
        <v>14292.546853809345</v>
      </c>
      <c r="N163" s="66">
        <v>16687.207273342017</v>
      </c>
      <c r="O163" s="66">
        <v>12956.467853331593</v>
      </c>
      <c r="P163" s="66">
        <v>15732.368406682535</v>
      </c>
      <c r="Q163" s="66">
        <v>11416.374853331592</v>
      </c>
      <c r="R163" s="66">
        <v>14767.382697998681</v>
      </c>
      <c r="S163" s="66">
        <v>9125.2436158000128</v>
      </c>
      <c r="T163" s="66">
        <v>13491.841502206898</v>
      </c>
      <c r="U163" s="66">
        <v>8515.2436158000128</v>
      </c>
      <c r="V163" s="66">
        <v>11572.098196826078</v>
      </c>
      <c r="W163" s="66">
        <v>7865.2436158000119</v>
      </c>
      <c r="X163" s="66">
        <v>9893.6650579992092</v>
      </c>
      <c r="Y163" s="66">
        <v>7215.2436158000119</v>
      </c>
      <c r="Z163" s="66">
        <v>8070.2344030424583</v>
      </c>
      <c r="AA163" s="61" t="s">
        <v>84</v>
      </c>
      <c r="AB163" s="61" t="s">
        <v>84</v>
      </c>
    </row>
    <row r="164" spans="1:28" s="10" customFormat="1" ht="18" customHeight="1" x14ac:dyDescent="0.25">
      <c r="A164" s="29" t="s">
        <v>504</v>
      </c>
      <c r="B164" s="15" t="s">
        <v>527</v>
      </c>
      <c r="C164" s="62" t="s">
        <v>319</v>
      </c>
      <c r="D164" s="66">
        <v>0</v>
      </c>
      <c r="E164" s="66">
        <v>0</v>
      </c>
      <c r="F164" s="66">
        <v>0</v>
      </c>
      <c r="G164" s="66">
        <v>1072.9626305732361</v>
      </c>
      <c r="H164" s="66">
        <v>0</v>
      </c>
      <c r="I164" s="66">
        <v>11552.455530573236</v>
      </c>
      <c r="J164" s="66">
        <v>0</v>
      </c>
      <c r="K164" s="66">
        <v>0</v>
      </c>
      <c r="L164" s="66">
        <v>7021.9297962164364</v>
      </c>
      <c r="M164" s="66">
        <v>0</v>
      </c>
      <c r="N164" s="66">
        <v>9788.4894566652565</v>
      </c>
      <c r="O164" s="66">
        <v>0</v>
      </c>
      <c r="P164" s="66">
        <v>8478.6505900057764</v>
      </c>
      <c r="Q164" s="66">
        <v>0</v>
      </c>
      <c r="R164" s="66">
        <v>8036.6648813219208</v>
      </c>
      <c r="S164" s="66">
        <v>0</v>
      </c>
      <c r="T164" s="66">
        <v>7471.1236855301404</v>
      </c>
      <c r="U164" s="66">
        <v>0</v>
      </c>
      <c r="V164" s="66">
        <v>6505.3803801493177</v>
      </c>
      <c r="W164" s="66">
        <v>0</v>
      </c>
      <c r="X164" s="66">
        <v>6083.686241322448</v>
      </c>
      <c r="Y164" s="66">
        <v>0</v>
      </c>
      <c r="Z164" s="66">
        <v>4650.2555863656989</v>
      </c>
      <c r="AA164" s="61" t="s">
        <v>84</v>
      </c>
      <c r="AB164" s="61" t="s">
        <v>84</v>
      </c>
    </row>
    <row r="165" spans="1:28" s="10" customFormat="1" ht="31.5" x14ac:dyDescent="0.25">
      <c r="A165" s="29" t="s">
        <v>207</v>
      </c>
      <c r="B165" s="18" t="s">
        <v>661</v>
      </c>
      <c r="C165" s="61" t="s">
        <v>84</v>
      </c>
      <c r="D165" s="66">
        <f t="shared" ref="D165:L165" si="156">D163/D160</f>
        <v>3.1669106206826738</v>
      </c>
      <c r="E165" s="66">
        <f t="shared" si="156"/>
        <v>3.8279678206465455</v>
      </c>
      <c r="F165" s="66">
        <f t="shared" si="156"/>
        <v>2.194459206899543</v>
      </c>
      <c r="G165" s="66">
        <f t="shared" si="156"/>
        <v>2.1887274741102236</v>
      </c>
      <c r="H165" s="66">
        <f t="shared" si="156"/>
        <v>2.1972141324415504</v>
      </c>
      <c r="I165" s="66">
        <f t="shared" si="156"/>
        <v>1.6906080047855232</v>
      </c>
      <c r="J165" s="66">
        <f t="shared" si="156"/>
        <v>4.7635608019647773</v>
      </c>
      <c r="K165" s="66">
        <f t="shared" si="156"/>
        <v>1.744822193307348</v>
      </c>
      <c r="L165" s="66">
        <f t="shared" si="156"/>
        <v>2.2885774473305709</v>
      </c>
      <c r="M165" s="66">
        <f>M163/M160</f>
        <v>1.4406589013673488</v>
      </c>
      <c r="N165" s="66">
        <f t="shared" ref="N165" si="157">N163/N160</f>
        <v>2.0144353239702366</v>
      </c>
      <c r="O165" s="66">
        <f>O163/O160</f>
        <v>1.7727920335820095</v>
      </c>
      <c r="P165" s="66">
        <f t="shared" ref="P165" si="158">P163/P160</f>
        <v>2.1217388921135951</v>
      </c>
      <c r="Q165" s="66">
        <f>Q163/Q160</f>
        <v>1.5549093475447133</v>
      </c>
      <c r="R165" s="66">
        <f t="shared" ref="R165" si="159">R163/R160</f>
        <v>1.7422737152764449</v>
      </c>
      <c r="S165" s="66">
        <f>S163/S160</f>
        <v>1.1960218147418373</v>
      </c>
      <c r="T165" s="66">
        <f t="shared" ref="T165" si="160">T163/T160</f>
        <v>1.7262170309243947</v>
      </c>
      <c r="U165" s="66">
        <f>U163/U160</f>
        <v>1.0793239107195352</v>
      </c>
      <c r="V165" s="66">
        <f t="shared" ref="V165" si="161">V163/V160</f>
        <v>1.3355049280037468</v>
      </c>
      <c r="W165" s="66">
        <f>W163/W160</f>
        <v>0.97562205014907699</v>
      </c>
      <c r="X165" s="66">
        <f t="shared" ref="X165:Z165" si="162">X163/X160</f>
        <v>1.1311700126955395</v>
      </c>
      <c r="Y165" s="66">
        <f>Y163/Y160</f>
        <v>0.87387426877124219</v>
      </c>
      <c r="Z165" s="66">
        <f t="shared" si="162"/>
        <v>0.91395817206855323</v>
      </c>
      <c r="AA165" s="61" t="s">
        <v>84</v>
      </c>
      <c r="AB165" s="61" t="s">
        <v>84</v>
      </c>
    </row>
    <row r="166" spans="1:28" s="11" customFormat="1" x14ac:dyDescent="0.25">
      <c r="A166" s="36" t="s">
        <v>691</v>
      </c>
      <c r="B166" s="36"/>
      <c r="C166" s="36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</row>
    <row r="167" spans="1:28" s="11" customFormat="1" ht="31.5" customHeight="1" x14ac:dyDescent="0.25">
      <c r="A167" s="28" t="s">
        <v>105</v>
      </c>
      <c r="B167" s="19" t="s">
        <v>606</v>
      </c>
      <c r="C167" s="61" t="s">
        <v>319</v>
      </c>
      <c r="D167" s="66">
        <f>D173+D175+D184</f>
        <v>47740.901408340011</v>
      </c>
      <c r="E167" s="66">
        <f t="shared" ref="E167:Z167" si="163">E173+E175+E184</f>
        <v>50590.985952860006</v>
      </c>
      <c r="F167" s="66">
        <f t="shared" si="163"/>
        <v>47854.118661421002</v>
      </c>
      <c r="G167" s="66">
        <f t="shared" si="163"/>
        <v>53619.324483983874</v>
      </c>
      <c r="H167" s="66">
        <f t="shared" si="163"/>
        <v>53171.50280449001</v>
      </c>
      <c r="I167" s="66">
        <f t="shared" si="163"/>
        <v>54489.665075057419</v>
      </c>
      <c r="J167" s="66">
        <f t="shared" si="163"/>
        <v>55707.578844223637</v>
      </c>
      <c r="K167" s="66">
        <f t="shared" si="163"/>
        <v>65707.782291034004</v>
      </c>
      <c r="L167" s="66">
        <f t="shared" si="163"/>
        <v>71407.36080395781</v>
      </c>
      <c r="M167" s="66">
        <f t="shared" si="163"/>
        <v>55147.113668140213</v>
      </c>
      <c r="N167" s="66">
        <f t="shared" si="163"/>
        <v>53863.079018453507</v>
      </c>
      <c r="O167" s="66">
        <f t="shared" si="163"/>
        <v>56117.684281287344</v>
      </c>
      <c r="P167" s="66">
        <f t="shared" si="163"/>
        <v>55457.654305137978</v>
      </c>
      <c r="Q167" s="66">
        <f t="shared" si="163"/>
        <v>57932.999920150258</v>
      </c>
      <c r="R167" s="66">
        <f t="shared" si="163"/>
        <v>56955.537697991153</v>
      </c>
      <c r="S167" s="66">
        <f t="shared" si="163"/>
        <v>59213.495329443576</v>
      </c>
      <c r="T167" s="66">
        <f t="shared" si="163"/>
        <v>59254.577992058687</v>
      </c>
      <c r="U167" s="66">
        <f t="shared" si="163"/>
        <v>61063.13876425827</v>
      </c>
      <c r="V167" s="66">
        <f t="shared" si="163"/>
        <v>61550.492494241829</v>
      </c>
      <c r="W167" s="66">
        <f t="shared" si="163"/>
        <v>62876.344752417877</v>
      </c>
      <c r="X167" s="66">
        <f t="shared" si="163"/>
        <v>63350.002923748929</v>
      </c>
      <c r="Y167" s="66">
        <f t="shared" si="163"/>
        <v>64763.29892022226</v>
      </c>
      <c r="Z167" s="66">
        <f t="shared" si="163"/>
        <v>65250.3354602381</v>
      </c>
      <c r="AA167" s="66">
        <f>H167+J167+K167+M167+O167+Q167+S167+U167+W167+Y167</f>
        <v>591700.93957566749</v>
      </c>
      <c r="AB167" s="66">
        <f>H167+J167+L167+N167+P167+R167+T167+V167+X167+Z167</f>
        <v>595968.1223445416</v>
      </c>
    </row>
    <row r="168" spans="1:28" s="10" customFormat="1" ht="15.75" customHeight="1" x14ac:dyDescent="0.25">
      <c r="A168" s="29" t="s">
        <v>106</v>
      </c>
      <c r="B168" s="12" t="s">
        <v>595</v>
      </c>
      <c r="C168" s="62" t="s">
        <v>319</v>
      </c>
      <c r="D168" s="66" t="s">
        <v>84</v>
      </c>
      <c r="E168" s="66" t="s">
        <v>84</v>
      </c>
      <c r="F168" s="66" t="s">
        <v>84</v>
      </c>
      <c r="G168" s="66" t="s">
        <v>84</v>
      </c>
      <c r="H168" s="66" t="s">
        <v>84</v>
      </c>
      <c r="I168" s="66" t="s">
        <v>84</v>
      </c>
      <c r="J168" s="66" t="s">
        <v>84</v>
      </c>
      <c r="K168" s="66" t="s">
        <v>84</v>
      </c>
      <c r="L168" s="66" t="s">
        <v>84</v>
      </c>
      <c r="M168" s="66" t="s">
        <v>84</v>
      </c>
      <c r="N168" s="66" t="s">
        <v>84</v>
      </c>
      <c r="O168" s="66" t="s">
        <v>84</v>
      </c>
      <c r="P168" s="66" t="s">
        <v>84</v>
      </c>
      <c r="Q168" s="66" t="s">
        <v>84</v>
      </c>
      <c r="R168" s="66" t="s">
        <v>84</v>
      </c>
      <c r="S168" s="66" t="s">
        <v>84</v>
      </c>
      <c r="T168" s="66" t="s">
        <v>84</v>
      </c>
      <c r="U168" s="66" t="s">
        <v>84</v>
      </c>
      <c r="V168" s="66" t="s">
        <v>84</v>
      </c>
      <c r="W168" s="66" t="s">
        <v>84</v>
      </c>
      <c r="X168" s="66" t="s">
        <v>84</v>
      </c>
      <c r="Y168" s="66" t="s">
        <v>84</v>
      </c>
      <c r="Z168" s="66" t="s">
        <v>84</v>
      </c>
      <c r="AA168" s="66" t="s">
        <v>84</v>
      </c>
      <c r="AB168" s="66" t="s">
        <v>84</v>
      </c>
    </row>
    <row r="169" spans="1:28" s="10" customFormat="1" ht="31.5" customHeight="1" x14ac:dyDescent="0.25">
      <c r="A169" s="29" t="s">
        <v>461</v>
      </c>
      <c r="B169" s="15" t="s">
        <v>472</v>
      </c>
      <c r="C169" s="62" t="s">
        <v>319</v>
      </c>
      <c r="D169" s="66" t="s">
        <v>84</v>
      </c>
      <c r="E169" s="66" t="s">
        <v>84</v>
      </c>
      <c r="F169" s="66" t="s">
        <v>84</v>
      </c>
      <c r="G169" s="66" t="s">
        <v>84</v>
      </c>
      <c r="H169" s="66" t="s">
        <v>84</v>
      </c>
      <c r="I169" s="66" t="s">
        <v>84</v>
      </c>
      <c r="J169" s="66" t="s">
        <v>84</v>
      </c>
      <c r="K169" s="66" t="s">
        <v>84</v>
      </c>
      <c r="L169" s="66" t="s">
        <v>84</v>
      </c>
      <c r="M169" s="66" t="s">
        <v>84</v>
      </c>
      <c r="N169" s="66" t="s">
        <v>84</v>
      </c>
      <c r="O169" s="66" t="s">
        <v>84</v>
      </c>
      <c r="P169" s="66" t="s">
        <v>84</v>
      </c>
      <c r="Q169" s="66" t="s">
        <v>84</v>
      </c>
      <c r="R169" s="66" t="s">
        <v>84</v>
      </c>
      <c r="S169" s="66" t="s">
        <v>84</v>
      </c>
      <c r="T169" s="66" t="s">
        <v>84</v>
      </c>
      <c r="U169" s="66" t="s">
        <v>84</v>
      </c>
      <c r="V169" s="66" t="s">
        <v>84</v>
      </c>
      <c r="W169" s="66" t="s">
        <v>84</v>
      </c>
      <c r="X169" s="66" t="s">
        <v>84</v>
      </c>
      <c r="Y169" s="66" t="s">
        <v>84</v>
      </c>
      <c r="Z169" s="66" t="s">
        <v>84</v>
      </c>
      <c r="AA169" s="66" t="s">
        <v>84</v>
      </c>
      <c r="AB169" s="66" t="s">
        <v>84</v>
      </c>
    </row>
    <row r="170" spans="1:28" s="10" customFormat="1" ht="31.5" customHeight="1" x14ac:dyDescent="0.25">
      <c r="A170" s="29" t="s">
        <v>462</v>
      </c>
      <c r="B170" s="15" t="s">
        <v>473</v>
      </c>
      <c r="C170" s="62" t="s">
        <v>319</v>
      </c>
      <c r="D170" s="66" t="s">
        <v>84</v>
      </c>
      <c r="E170" s="66" t="s">
        <v>84</v>
      </c>
      <c r="F170" s="66" t="s">
        <v>84</v>
      </c>
      <c r="G170" s="66" t="s">
        <v>84</v>
      </c>
      <c r="H170" s="66" t="s">
        <v>84</v>
      </c>
      <c r="I170" s="66" t="s">
        <v>84</v>
      </c>
      <c r="J170" s="66" t="s">
        <v>84</v>
      </c>
      <c r="K170" s="66" t="s">
        <v>84</v>
      </c>
      <c r="L170" s="66" t="s">
        <v>84</v>
      </c>
      <c r="M170" s="66" t="s">
        <v>84</v>
      </c>
      <c r="N170" s="66" t="s">
        <v>84</v>
      </c>
      <c r="O170" s="66" t="s">
        <v>84</v>
      </c>
      <c r="P170" s="66" t="s">
        <v>84</v>
      </c>
      <c r="Q170" s="66" t="s">
        <v>84</v>
      </c>
      <c r="R170" s="66" t="s">
        <v>84</v>
      </c>
      <c r="S170" s="66" t="s">
        <v>84</v>
      </c>
      <c r="T170" s="66" t="s">
        <v>84</v>
      </c>
      <c r="U170" s="66" t="s">
        <v>84</v>
      </c>
      <c r="V170" s="66" t="s">
        <v>84</v>
      </c>
      <c r="W170" s="66" t="s">
        <v>84</v>
      </c>
      <c r="X170" s="66" t="s">
        <v>84</v>
      </c>
      <c r="Y170" s="66" t="s">
        <v>84</v>
      </c>
      <c r="Z170" s="66" t="s">
        <v>84</v>
      </c>
      <c r="AA170" s="66" t="s">
        <v>84</v>
      </c>
      <c r="AB170" s="66" t="s">
        <v>84</v>
      </c>
    </row>
    <row r="171" spans="1:28" s="10" customFormat="1" ht="31.5" customHeight="1" x14ac:dyDescent="0.25">
      <c r="A171" s="29" t="s">
        <v>572</v>
      </c>
      <c r="B171" s="15" t="s">
        <v>458</v>
      </c>
      <c r="C171" s="62" t="s">
        <v>319</v>
      </c>
      <c r="D171" s="66" t="s">
        <v>84</v>
      </c>
      <c r="E171" s="66" t="s">
        <v>84</v>
      </c>
      <c r="F171" s="66" t="s">
        <v>84</v>
      </c>
      <c r="G171" s="66" t="s">
        <v>84</v>
      </c>
      <c r="H171" s="66" t="s">
        <v>84</v>
      </c>
      <c r="I171" s="66" t="s">
        <v>84</v>
      </c>
      <c r="J171" s="66" t="s">
        <v>84</v>
      </c>
      <c r="K171" s="66" t="s">
        <v>84</v>
      </c>
      <c r="L171" s="66" t="s">
        <v>84</v>
      </c>
      <c r="M171" s="66" t="s">
        <v>84</v>
      </c>
      <c r="N171" s="66" t="s">
        <v>84</v>
      </c>
      <c r="O171" s="66" t="s">
        <v>84</v>
      </c>
      <c r="P171" s="66" t="s">
        <v>84</v>
      </c>
      <c r="Q171" s="66" t="s">
        <v>84</v>
      </c>
      <c r="R171" s="66" t="s">
        <v>84</v>
      </c>
      <c r="S171" s="66" t="s">
        <v>84</v>
      </c>
      <c r="T171" s="66" t="s">
        <v>84</v>
      </c>
      <c r="U171" s="66" t="s">
        <v>84</v>
      </c>
      <c r="V171" s="66" t="s">
        <v>84</v>
      </c>
      <c r="W171" s="66" t="s">
        <v>84</v>
      </c>
      <c r="X171" s="66" t="s">
        <v>84</v>
      </c>
      <c r="Y171" s="66" t="s">
        <v>84</v>
      </c>
      <c r="Z171" s="66" t="s">
        <v>84</v>
      </c>
      <c r="AA171" s="66" t="s">
        <v>84</v>
      </c>
      <c r="AB171" s="66" t="s">
        <v>84</v>
      </c>
    </row>
    <row r="172" spans="1:28" s="10" customFormat="1" ht="15.75" customHeight="1" x14ac:dyDescent="0.25">
      <c r="A172" s="29" t="s">
        <v>107</v>
      </c>
      <c r="B172" s="12" t="s">
        <v>634</v>
      </c>
      <c r="C172" s="62" t="s">
        <v>319</v>
      </c>
      <c r="D172" s="66" t="s">
        <v>84</v>
      </c>
      <c r="E172" s="66" t="s">
        <v>84</v>
      </c>
      <c r="F172" s="66" t="s">
        <v>84</v>
      </c>
      <c r="G172" s="66" t="s">
        <v>84</v>
      </c>
      <c r="H172" s="66" t="s">
        <v>84</v>
      </c>
      <c r="I172" s="66" t="s">
        <v>84</v>
      </c>
      <c r="J172" s="66" t="s">
        <v>84</v>
      </c>
      <c r="K172" s="66" t="s">
        <v>84</v>
      </c>
      <c r="L172" s="66" t="s">
        <v>84</v>
      </c>
      <c r="M172" s="66" t="s">
        <v>84</v>
      </c>
      <c r="N172" s="66" t="s">
        <v>84</v>
      </c>
      <c r="O172" s="66" t="s">
        <v>84</v>
      </c>
      <c r="P172" s="66" t="s">
        <v>84</v>
      </c>
      <c r="Q172" s="66" t="s">
        <v>84</v>
      </c>
      <c r="R172" s="66" t="s">
        <v>84</v>
      </c>
      <c r="S172" s="66" t="s">
        <v>84</v>
      </c>
      <c r="T172" s="66" t="s">
        <v>84</v>
      </c>
      <c r="U172" s="66" t="s">
        <v>84</v>
      </c>
      <c r="V172" s="66" t="s">
        <v>84</v>
      </c>
      <c r="W172" s="66" t="s">
        <v>84</v>
      </c>
      <c r="X172" s="66" t="s">
        <v>84</v>
      </c>
      <c r="Y172" s="66" t="s">
        <v>84</v>
      </c>
      <c r="Z172" s="66" t="s">
        <v>84</v>
      </c>
      <c r="AA172" s="66" t="s">
        <v>84</v>
      </c>
      <c r="AB172" s="66" t="s">
        <v>84</v>
      </c>
    </row>
    <row r="173" spans="1:28" s="10" customFormat="1" x14ac:dyDescent="0.25">
      <c r="A173" s="29" t="s">
        <v>218</v>
      </c>
      <c r="B173" s="12" t="s">
        <v>518</v>
      </c>
      <c r="C173" s="62" t="s">
        <v>319</v>
      </c>
      <c r="D173" s="66">
        <v>31212.442265110003</v>
      </c>
      <c r="E173" s="66">
        <v>35049.786382959996</v>
      </c>
      <c r="F173" s="66">
        <v>41630.537304364007</v>
      </c>
      <c r="G173" s="66">
        <v>46709.89957922716</v>
      </c>
      <c r="H173" s="66">
        <v>48405.042845910008</v>
      </c>
      <c r="I173" s="66">
        <v>49883.727426124737</v>
      </c>
      <c r="J173" s="66">
        <v>51334.727739329996</v>
      </c>
      <c r="K173" s="66">
        <v>51148.971928875122</v>
      </c>
      <c r="L173" s="66">
        <v>48407.54702985</v>
      </c>
      <c r="M173" s="66">
        <v>52264.707652295998</v>
      </c>
      <c r="N173" s="66">
        <v>51735.330227021739</v>
      </c>
      <c r="O173" s="66">
        <v>54412.005666204786</v>
      </c>
      <c r="P173" s="66">
        <v>53624.220500915086</v>
      </c>
      <c r="Q173" s="66">
        <v>56287.427075550389</v>
      </c>
      <c r="R173" s="66">
        <v>55769.017542345049</v>
      </c>
      <c r="S173" s="66">
        <v>57661.257433292667</v>
      </c>
      <c r="T173" s="66">
        <v>58126.445169019324</v>
      </c>
      <c r="U173" s="66">
        <v>59391.095156298965</v>
      </c>
      <c r="V173" s="66">
        <v>60448.480040586343</v>
      </c>
      <c r="W173" s="66">
        <v>61172.828010995465</v>
      </c>
      <c r="X173" s="66">
        <v>62261.93444180394</v>
      </c>
      <c r="Y173" s="66">
        <v>63008.012851332838</v>
      </c>
      <c r="Z173" s="66">
        <v>64129.792475058071</v>
      </c>
      <c r="AA173" s="66">
        <f>H173+J173+K173+M173+O173+Q173+S173+U173+W173+Y173</f>
        <v>555086.07636008621</v>
      </c>
      <c r="AB173" s="66">
        <f>H173+J173+L173+N173+P173+R173+T173+V173+X173+Z173</f>
        <v>554242.53801183961</v>
      </c>
    </row>
    <row r="174" spans="1:28" s="10" customFormat="1" ht="15.75" customHeight="1" x14ac:dyDescent="0.25">
      <c r="A174" s="29" t="s">
        <v>341</v>
      </c>
      <c r="B174" s="12" t="s">
        <v>635</v>
      </c>
      <c r="C174" s="62" t="s">
        <v>319</v>
      </c>
      <c r="D174" s="66" t="s">
        <v>84</v>
      </c>
      <c r="E174" s="66" t="s">
        <v>84</v>
      </c>
      <c r="F174" s="66" t="s">
        <v>84</v>
      </c>
      <c r="G174" s="66" t="s">
        <v>84</v>
      </c>
      <c r="H174" s="66" t="s">
        <v>84</v>
      </c>
      <c r="I174" s="66" t="s">
        <v>84</v>
      </c>
      <c r="J174" s="66" t="s">
        <v>84</v>
      </c>
      <c r="K174" s="66" t="s">
        <v>84</v>
      </c>
      <c r="L174" s="66" t="s">
        <v>84</v>
      </c>
      <c r="M174" s="66" t="s">
        <v>84</v>
      </c>
      <c r="N174" s="66" t="s">
        <v>84</v>
      </c>
      <c r="O174" s="66" t="s">
        <v>84</v>
      </c>
      <c r="P174" s="66" t="s">
        <v>84</v>
      </c>
      <c r="Q174" s="66" t="s">
        <v>84</v>
      </c>
      <c r="R174" s="66" t="s">
        <v>84</v>
      </c>
      <c r="S174" s="66" t="s">
        <v>84</v>
      </c>
      <c r="T174" s="66" t="s">
        <v>84</v>
      </c>
      <c r="U174" s="66" t="s">
        <v>84</v>
      </c>
      <c r="V174" s="66" t="s">
        <v>84</v>
      </c>
      <c r="W174" s="66" t="s">
        <v>84</v>
      </c>
      <c r="X174" s="66" t="s">
        <v>84</v>
      </c>
      <c r="Y174" s="66" t="s">
        <v>84</v>
      </c>
      <c r="Z174" s="66" t="s">
        <v>84</v>
      </c>
      <c r="AA174" s="66" t="s">
        <v>84</v>
      </c>
      <c r="AB174" s="66" t="s">
        <v>84</v>
      </c>
    </row>
    <row r="175" spans="1:28" s="10" customFormat="1" x14ac:dyDescent="0.25">
      <c r="A175" s="29" t="s">
        <v>342</v>
      </c>
      <c r="B175" s="12" t="s">
        <v>519</v>
      </c>
      <c r="C175" s="62" t="s">
        <v>319</v>
      </c>
      <c r="D175" s="66">
        <v>1774.9907162200002</v>
      </c>
      <c r="E175" s="66">
        <v>1416.3040495</v>
      </c>
      <c r="F175" s="66">
        <v>2112.58605072</v>
      </c>
      <c r="G175" s="66">
        <v>2094.8460190107999</v>
      </c>
      <c r="H175" s="66">
        <v>2390.3286615900001</v>
      </c>
      <c r="I175" s="66">
        <v>781.95206243999996</v>
      </c>
      <c r="J175" s="66">
        <v>1449.8023371000002</v>
      </c>
      <c r="K175" s="66">
        <v>1218.6473770193998</v>
      </c>
      <c r="L175" s="66">
        <v>1813.05554388</v>
      </c>
      <c r="M175" s="66">
        <v>866.85111847799988</v>
      </c>
      <c r="N175" s="66">
        <v>-28.022569871403508</v>
      </c>
      <c r="O175" s="66">
        <v>23.1059358246</v>
      </c>
      <c r="P175" s="66">
        <v>200.02528649383393</v>
      </c>
      <c r="Q175" s="66">
        <v>10.2461</v>
      </c>
      <c r="R175" s="66">
        <v>176.67953435011188</v>
      </c>
      <c r="S175" s="66">
        <v>9.5977094199999993</v>
      </c>
      <c r="T175" s="66">
        <v>47.946239968440651</v>
      </c>
      <c r="U175" s="66">
        <v>9.7122210165840013</v>
      </c>
      <c r="V175" s="66">
        <v>21.727914743220321</v>
      </c>
      <c r="W175" s="66">
        <v>10.003587647081519</v>
      </c>
      <c r="X175" s="66">
        <v>22.67178727966915</v>
      </c>
      <c r="Y175" s="66">
        <v>10.303695276493963</v>
      </c>
      <c r="Z175" s="66">
        <v>23.578658770855924</v>
      </c>
      <c r="AA175" s="66">
        <f>H175+J175+K175+M175+O175+Q175+S175+U175+W175+Y175</f>
        <v>5998.5987433721602</v>
      </c>
      <c r="AB175" s="66">
        <f>H175+J175+L175+N175+P175+R175+T175+V175+X175+Z175</f>
        <v>6117.7933943047283</v>
      </c>
    </row>
    <row r="176" spans="1:28" s="10" customFormat="1" ht="15.75" customHeight="1" x14ac:dyDescent="0.25">
      <c r="A176" s="29" t="s">
        <v>343</v>
      </c>
      <c r="B176" s="12" t="s">
        <v>520</v>
      </c>
      <c r="C176" s="62" t="s">
        <v>319</v>
      </c>
      <c r="D176" s="66" t="s">
        <v>84</v>
      </c>
      <c r="E176" s="66" t="s">
        <v>84</v>
      </c>
      <c r="F176" s="66" t="s">
        <v>84</v>
      </c>
      <c r="G176" s="66" t="s">
        <v>84</v>
      </c>
      <c r="H176" s="66" t="s">
        <v>84</v>
      </c>
      <c r="I176" s="66" t="s">
        <v>84</v>
      </c>
      <c r="J176" s="66" t="s">
        <v>84</v>
      </c>
      <c r="K176" s="66" t="s">
        <v>84</v>
      </c>
      <c r="L176" s="66" t="s">
        <v>84</v>
      </c>
      <c r="M176" s="66" t="s">
        <v>84</v>
      </c>
      <c r="N176" s="66" t="s">
        <v>84</v>
      </c>
      <c r="O176" s="66" t="s">
        <v>84</v>
      </c>
      <c r="P176" s="66" t="s">
        <v>84</v>
      </c>
      <c r="Q176" s="66" t="s">
        <v>84</v>
      </c>
      <c r="R176" s="66" t="s">
        <v>84</v>
      </c>
      <c r="S176" s="66" t="s">
        <v>84</v>
      </c>
      <c r="T176" s="66" t="s">
        <v>84</v>
      </c>
      <c r="U176" s="66" t="s">
        <v>84</v>
      </c>
      <c r="V176" s="66" t="s">
        <v>84</v>
      </c>
      <c r="W176" s="66" t="s">
        <v>84</v>
      </c>
      <c r="X176" s="66" t="s">
        <v>84</v>
      </c>
      <c r="Y176" s="66" t="s">
        <v>84</v>
      </c>
      <c r="Z176" s="66" t="s">
        <v>84</v>
      </c>
      <c r="AA176" s="66" t="s">
        <v>84</v>
      </c>
      <c r="AB176" s="66" t="s">
        <v>84</v>
      </c>
    </row>
    <row r="177" spans="1:28" s="10" customFormat="1" ht="15.75" customHeight="1" x14ac:dyDescent="0.25">
      <c r="A177" s="29" t="s">
        <v>344</v>
      </c>
      <c r="B177" s="12" t="s">
        <v>642</v>
      </c>
      <c r="C177" s="62" t="s">
        <v>319</v>
      </c>
      <c r="D177" s="66" t="s">
        <v>84</v>
      </c>
      <c r="E177" s="66" t="s">
        <v>84</v>
      </c>
      <c r="F177" s="66" t="s">
        <v>84</v>
      </c>
      <c r="G177" s="66" t="s">
        <v>84</v>
      </c>
      <c r="H177" s="66" t="s">
        <v>84</v>
      </c>
      <c r="I177" s="66" t="s">
        <v>84</v>
      </c>
      <c r="J177" s="66" t="s">
        <v>84</v>
      </c>
      <c r="K177" s="66" t="s">
        <v>84</v>
      </c>
      <c r="L177" s="66" t="s">
        <v>84</v>
      </c>
      <c r="M177" s="66" t="s">
        <v>84</v>
      </c>
      <c r="N177" s="66" t="s">
        <v>84</v>
      </c>
      <c r="O177" s="66" t="s">
        <v>84</v>
      </c>
      <c r="P177" s="66" t="s">
        <v>84</v>
      </c>
      <c r="Q177" s="66" t="s">
        <v>84</v>
      </c>
      <c r="R177" s="66" t="s">
        <v>84</v>
      </c>
      <c r="S177" s="66" t="s">
        <v>84</v>
      </c>
      <c r="T177" s="66" t="s">
        <v>84</v>
      </c>
      <c r="U177" s="66" t="s">
        <v>84</v>
      </c>
      <c r="V177" s="66" t="s">
        <v>84</v>
      </c>
      <c r="W177" s="66" t="s">
        <v>84</v>
      </c>
      <c r="X177" s="66" t="s">
        <v>84</v>
      </c>
      <c r="Y177" s="66" t="s">
        <v>84</v>
      </c>
      <c r="Z177" s="66" t="s">
        <v>84</v>
      </c>
      <c r="AA177" s="66" t="s">
        <v>84</v>
      </c>
      <c r="AB177" s="66" t="s">
        <v>84</v>
      </c>
    </row>
    <row r="178" spans="1:28" s="10" customFormat="1" ht="31.5" customHeight="1" x14ac:dyDescent="0.25">
      <c r="A178" s="29" t="s">
        <v>345</v>
      </c>
      <c r="B178" s="13" t="s">
        <v>389</v>
      </c>
      <c r="C178" s="62" t="s">
        <v>319</v>
      </c>
      <c r="D178" s="66" t="s">
        <v>84</v>
      </c>
      <c r="E178" s="66" t="s">
        <v>84</v>
      </c>
      <c r="F178" s="66" t="s">
        <v>84</v>
      </c>
      <c r="G178" s="66" t="s">
        <v>84</v>
      </c>
      <c r="H178" s="66" t="s">
        <v>84</v>
      </c>
      <c r="I178" s="66" t="s">
        <v>84</v>
      </c>
      <c r="J178" s="66" t="s">
        <v>84</v>
      </c>
      <c r="K178" s="66" t="s">
        <v>84</v>
      </c>
      <c r="L178" s="66" t="s">
        <v>84</v>
      </c>
      <c r="M178" s="66" t="s">
        <v>84</v>
      </c>
      <c r="N178" s="66" t="s">
        <v>84</v>
      </c>
      <c r="O178" s="66" t="s">
        <v>84</v>
      </c>
      <c r="P178" s="66" t="s">
        <v>84</v>
      </c>
      <c r="Q178" s="66" t="s">
        <v>84</v>
      </c>
      <c r="R178" s="66" t="s">
        <v>84</v>
      </c>
      <c r="S178" s="66" t="s">
        <v>84</v>
      </c>
      <c r="T178" s="66" t="s">
        <v>84</v>
      </c>
      <c r="U178" s="66" t="s">
        <v>84</v>
      </c>
      <c r="V178" s="66" t="s">
        <v>84</v>
      </c>
      <c r="W178" s="66" t="s">
        <v>84</v>
      </c>
      <c r="X178" s="66" t="s">
        <v>84</v>
      </c>
      <c r="Y178" s="66" t="s">
        <v>84</v>
      </c>
      <c r="Z178" s="66" t="s">
        <v>84</v>
      </c>
      <c r="AA178" s="66" t="s">
        <v>84</v>
      </c>
      <c r="AB178" s="66" t="s">
        <v>84</v>
      </c>
    </row>
    <row r="179" spans="1:28" s="10" customFormat="1" ht="15.75" customHeight="1" x14ac:dyDescent="0.25">
      <c r="A179" s="29" t="s">
        <v>573</v>
      </c>
      <c r="B179" s="14" t="s">
        <v>213</v>
      </c>
      <c r="C179" s="62" t="s">
        <v>319</v>
      </c>
      <c r="D179" s="66" t="s">
        <v>84</v>
      </c>
      <c r="E179" s="66" t="s">
        <v>84</v>
      </c>
      <c r="F179" s="66" t="s">
        <v>84</v>
      </c>
      <c r="G179" s="66" t="s">
        <v>84</v>
      </c>
      <c r="H179" s="66" t="s">
        <v>84</v>
      </c>
      <c r="I179" s="66" t="s">
        <v>84</v>
      </c>
      <c r="J179" s="66" t="s">
        <v>84</v>
      </c>
      <c r="K179" s="66" t="s">
        <v>84</v>
      </c>
      <c r="L179" s="66" t="s">
        <v>84</v>
      </c>
      <c r="M179" s="66" t="s">
        <v>84</v>
      </c>
      <c r="N179" s="66" t="s">
        <v>84</v>
      </c>
      <c r="O179" s="66" t="s">
        <v>84</v>
      </c>
      <c r="P179" s="66" t="s">
        <v>84</v>
      </c>
      <c r="Q179" s="66" t="s">
        <v>84</v>
      </c>
      <c r="R179" s="66" t="s">
        <v>84</v>
      </c>
      <c r="S179" s="66" t="s">
        <v>84</v>
      </c>
      <c r="T179" s="66" t="s">
        <v>84</v>
      </c>
      <c r="U179" s="66" t="s">
        <v>84</v>
      </c>
      <c r="V179" s="66" t="s">
        <v>84</v>
      </c>
      <c r="W179" s="66" t="s">
        <v>84</v>
      </c>
      <c r="X179" s="66" t="s">
        <v>84</v>
      </c>
      <c r="Y179" s="66" t="s">
        <v>84</v>
      </c>
      <c r="Z179" s="66" t="s">
        <v>84</v>
      </c>
      <c r="AA179" s="66" t="s">
        <v>84</v>
      </c>
      <c r="AB179" s="66" t="s">
        <v>84</v>
      </c>
    </row>
    <row r="180" spans="1:28" s="10" customFormat="1" ht="15.75" customHeight="1" x14ac:dyDescent="0.25">
      <c r="A180" s="29" t="s">
        <v>574</v>
      </c>
      <c r="B180" s="14" t="s">
        <v>201</v>
      </c>
      <c r="C180" s="62" t="s">
        <v>319</v>
      </c>
      <c r="D180" s="66" t="s">
        <v>84</v>
      </c>
      <c r="E180" s="66" t="s">
        <v>84</v>
      </c>
      <c r="F180" s="66" t="s">
        <v>84</v>
      </c>
      <c r="G180" s="66" t="s">
        <v>84</v>
      </c>
      <c r="H180" s="66" t="s">
        <v>84</v>
      </c>
      <c r="I180" s="66" t="s">
        <v>84</v>
      </c>
      <c r="J180" s="66" t="s">
        <v>84</v>
      </c>
      <c r="K180" s="66" t="s">
        <v>84</v>
      </c>
      <c r="L180" s="66" t="s">
        <v>84</v>
      </c>
      <c r="M180" s="66" t="s">
        <v>84</v>
      </c>
      <c r="N180" s="66" t="s">
        <v>84</v>
      </c>
      <c r="O180" s="66" t="s">
        <v>84</v>
      </c>
      <c r="P180" s="66" t="s">
        <v>84</v>
      </c>
      <c r="Q180" s="66" t="s">
        <v>84</v>
      </c>
      <c r="R180" s="66" t="s">
        <v>84</v>
      </c>
      <c r="S180" s="66" t="s">
        <v>84</v>
      </c>
      <c r="T180" s="66" t="s">
        <v>84</v>
      </c>
      <c r="U180" s="66" t="s">
        <v>84</v>
      </c>
      <c r="V180" s="66" t="s">
        <v>84</v>
      </c>
      <c r="W180" s="66" t="s">
        <v>84</v>
      </c>
      <c r="X180" s="66" t="s">
        <v>84</v>
      </c>
      <c r="Y180" s="66" t="s">
        <v>84</v>
      </c>
      <c r="Z180" s="66" t="s">
        <v>84</v>
      </c>
      <c r="AA180" s="66" t="s">
        <v>84</v>
      </c>
      <c r="AB180" s="66" t="s">
        <v>84</v>
      </c>
    </row>
    <row r="181" spans="1:28" s="10" customFormat="1" ht="31.5" customHeight="1" x14ac:dyDescent="0.25">
      <c r="A181" s="29" t="s">
        <v>346</v>
      </c>
      <c r="B181" s="18" t="s">
        <v>607</v>
      </c>
      <c r="C181" s="62" t="s">
        <v>319</v>
      </c>
      <c r="D181" s="66" t="s">
        <v>84</v>
      </c>
      <c r="E181" s="66" t="s">
        <v>84</v>
      </c>
      <c r="F181" s="66" t="s">
        <v>84</v>
      </c>
      <c r="G181" s="66" t="s">
        <v>84</v>
      </c>
      <c r="H181" s="66" t="s">
        <v>84</v>
      </c>
      <c r="I181" s="66" t="s">
        <v>84</v>
      </c>
      <c r="J181" s="66" t="s">
        <v>84</v>
      </c>
      <c r="K181" s="66" t="s">
        <v>84</v>
      </c>
      <c r="L181" s="66" t="s">
        <v>84</v>
      </c>
      <c r="M181" s="66" t="s">
        <v>84</v>
      </c>
      <c r="N181" s="66" t="s">
        <v>84</v>
      </c>
      <c r="O181" s="66" t="s">
        <v>84</v>
      </c>
      <c r="P181" s="66" t="s">
        <v>84</v>
      </c>
      <c r="Q181" s="66" t="s">
        <v>84</v>
      </c>
      <c r="R181" s="66" t="s">
        <v>84</v>
      </c>
      <c r="S181" s="66" t="s">
        <v>84</v>
      </c>
      <c r="T181" s="66" t="s">
        <v>84</v>
      </c>
      <c r="U181" s="66" t="s">
        <v>84</v>
      </c>
      <c r="V181" s="66" t="s">
        <v>84</v>
      </c>
      <c r="W181" s="66" t="s">
        <v>84</v>
      </c>
      <c r="X181" s="66" t="s">
        <v>84</v>
      </c>
      <c r="Y181" s="66" t="s">
        <v>84</v>
      </c>
      <c r="Z181" s="66" t="s">
        <v>84</v>
      </c>
      <c r="AA181" s="66" t="s">
        <v>84</v>
      </c>
      <c r="AB181" s="66" t="s">
        <v>84</v>
      </c>
    </row>
    <row r="182" spans="1:28" s="10" customFormat="1" ht="15.75" customHeight="1" x14ac:dyDescent="0.25">
      <c r="A182" s="29" t="s">
        <v>463</v>
      </c>
      <c r="B182" s="15" t="s">
        <v>501</v>
      </c>
      <c r="C182" s="62" t="s">
        <v>319</v>
      </c>
      <c r="D182" s="66" t="s">
        <v>84</v>
      </c>
      <c r="E182" s="66" t="s">
        <v>84</v>
      </c>
      <c r="F182" s="66" t="s">
        <v>84</v>
      </c>
      <c r="G182" s="66" t="s">
        <v>84</v>
      </c>
      <c r="H182" s="66" t="s">
        <v>84</v>
      </c>
      <c r="I182" s="66" t="s">
        <v>84</v>
      </c>
      <c r="J182" s="66" t="s">
        <v>84</v>
      </c>
      <c r="K182" s="66" t="s">
        <v>84</v>
      </c>
      <c r="L182" s="66" t="s">
        <v>84</v>
      </c>
      <c r="M182" s="66" t="s">
        <v>84</v>
      </c>
      <c r="N182" s="66" t="s">
        <v>84</v>
      </c>
      <c r="O182" s="66" t="s">
        <v>84</v>
      </c>
      <c r="P182" s="66" t="s">
        <v>84</v>
      </c>
      <c r="Q182" s="66" t="s">
        <v>84</v>
      </c>
      <c r="R182" s="66" t="s">
        <v>84</v>
      </c>
      <c r="S182" s="66" t="s">
        <v>84</v>
      </c>
      <c r="T182" s="66" t="s">
        <v>84</v>
      </c>
      <c r="U182" s="66" t="s">
        <v>84</v>
      </c>
      <c r="V182" s="66" t="s">
        <v>84</v>
      </c>
      <c r="W182" s="66" t="s">
        <v>84</v>
      </c>
      <c r="X182" s="66" t="s">
        <v>84</v>
      </c>
      <c r="Y182" s="66" t="s">
        <v>84</v>
      </c>
      <c r="Z182" s="66" t="s">
        <v>84</v>
      </c>
      <c r="AA182" s="66" t="s">
        <v>84</v>
      </c>
      <c r="AB182" s="66" t="s">
        <v>84</v>
      </c>
    </row>
    <row r="183" spans="1:28" s="10" customFormat="1" ht="31.5" customHeight="1" x14ac:dyDescent="0.25">
      <c r="A183" s="29" t="s">
        <v>464</v>
      </c>
      <c r="B183" s="15" t="s">
        <v>502</v>
      </c>
      <c r="C183" s="62" t="s">
        <v>319</v>
      </c>
      <c r="D183" s="66" t="s">
        <v>84</v>
      </c>
      <c r="E183" s="66" t="s">
        <v>84</v>
      </c>
      <c r="F183" s="66" t="s">
        <v>84</v>
      </c>
      <c r="G183" s="66" t="s">
        <v>84</v>
      </c>
      <c r="H183" s="66" t="s">
        <v>84</v>
      </c>
      <c r="I183" s="66" t="s">
        <v>84</v>
      </c>
      <c r="J183" s="66" t="s">
        <v>84</v>
      </c>
      <c r="K183" s="66" t="s">
        <v>84</v>
      </c>
      <c r="L183" s="66" t="s">
        <v>84</v>
      </c>
      <c r="M183" s="66" t="s">
        <v>84</v>
      </c>
      <c r="N183" s="66" t="s">
        <v>84</v>
      </c>
      <c r="O183" s="66" t="s">
        <v>84</v>
      </c>
      <c r="P183" s="66" t="s">
        <v>84</v>
      </c>
      <c r="Q183" s="66" t="s">
        <v>84</v>
      </c>
      <c r="R183" s="66" t="s">
        <v>84</v>
      </c>
      <c r="S183" s="66" t="s">
        <v>84</v>
      </c>
      <c r="T183" s="66" t="s">
        <v>84</v>
      </c>
      <c r="U183" s="66" t="s">
        <v>84</v>
      </c>
      <c r="V183" s="66" t="s">
        <v>84</v>
      </c>
      <c r="W183" s="66" t="s">
        <v>84</v>
      </c>
      <c r="X183" s="66" t="s">
        <v>84</v>
      </c>
      <c r="Y183" s="66" t="s">
        <v>84</v>
      </c>
      <c r="Z183" s="66" t="s">
        <v>84</v>
      </c>
      <c r="AA183" s="66" t="s">
        <v>84</v>
      </c>
      <c r="AB183" s="66" t="s">
        <v>84</v>
      </c>
    </row>
    <row r="184" spans="1:28" s="10" customFormat="1" x14ac:dyDescent="0.25">
      <c r="A184" s="29" t="s">
        <v>347</v>
      </c>
      <c r="B184" s="12" t="s">
        <v>521</v>
      </c>
      <c r="C184" s="62" t="s">
        <v>319</v>
      </c>
      <c r="D184" s="66">
        <v>14753.468427010002</v>
      </c>
      <c r="E184" s="66">
        <v>14124.89552040001</v>
      </c>
      <c r="F184" s="66">
        <v>4110.9953063369976</v>
      </c>
      <c r="G184" s="66">
        <v>4814.5788857459138</v>
      </c>
      <c r="H184" s="66">
        <v>2376.1312969900018</v>
      </c>
      <c r="I184" s="66">
        <v>3823.9855864926822</v>
      </c>
      <c r="J184" s="66">
        <v>2923.0487677936394</v>
      </c>
      <c r="K184" s="66">
        <v>13340.162985139486</v>
      </c>
      <c r="L184" s="66">
        <v>21186.758230227806</v>
      </c>
      <c r="M184" s="66">
        <v>2015.5548973662185</v>
      </c>
      <c r="N184" s="66">
        <v>2155.7713613031729</v>
      </c>
      <c r="O184" s="66">
        <v>1682.5726792579619</v>
      </c>
      <c r="P184" s="66">
        <v>1633.4085177290553</v>
      </c>
      <c r="Q184" s="66">
        <v>1635.3267445998727</v>
      </c>
      <c r="R184" s="66">
        <v>1009.8406212959887</v>
      </c>
      <c r="S184" s="66">
        <v>1542.6401867309094</v>
      </c>
      <c r="T184" s="66">
        <v>1080.1865830709196</v>
      </c>
      <c r="U184" s="66">
        <v>1662.3313869427238</v>
      </c>
      <c r="V184" s="66">
        <v>1080.2845389122683</v>
      </c>
      <c r="W184" s="66">
        <v>1693.5131537753332</v>
      </c>
      <c r="X184" s="66">
        <v>1065.3966946653165</v>
      </c>
      <c r="Y184" s="66">
        <v>1744.9823736129229</v>
      </c>
      <c r="Z184" s="66">
        <v>1096.9643264091717</v>
      </c>
      <c r="AA184" s="66">
        <f t="shared" ref="AA184:AA203" si="164">H184+J184+K184+M184+O184+Q184+S184+U184+W184+Y184</f>
        <v>30616.264472209066</v>
      </c>
      <c r="AB184" s="66">
        <f t="shared" ref="AB184:AB203" si="165">H184+J184+L184+N184+P184+R184+T184+V184+X184+Z184</f>
        <v>35607.790938397338</v>
      </c>
    </row>
    <row r="185" spans="1:28" s="11" customFormat="1" x14ac:dyDescent="0.25">
      <c r="A185" s="28" t="s">
        <v>108</v>
      </c>
      <c r="B185" s="19" t="s">
        <v>608</v>
      </c>
      <c r="C185" s="61" t="s">
        <v>319</v>
      </c>
      <c r="D185" s="66">
        <f>D187+D191+D192+D194+D195+D196+D198+D199+D200+D201+D202</f>
        <v>47146.234090015161</v>
      </c>
      <c r="E185" s="66">
        <f t="shared" ref="E185:Z185" si="166">E187+E191+E192+E194+E195+E196+E198+E199+E200+E201+E202</f>
        <v>43960.91551791376</v>
      </c>
      <c r="F185" s="66">
        <f t="shared" si="166"/>
        <v>41798.998104463004</v>
      </c>
      <c r="G185" s="66">
        <f t="shared" si="166"/>
        <v>47035.46361913791</v>
      </c>
      <c r="H185" s="66">
        <f t="shared" si="166"/>
        <v>47072.023148059008</v>
      </c>
      <c r="I185" s="66">
        <f t="shared" si="166"/>
        <v>47954.785431159231</v>
      </c>
      <c r="J185" s="66">
        <f t="shared" si="166"/>
        <v>48651.606253691039</v>
      </c>
      <c r="K185" s="66">
        <f t="shared" si="166"/>
        <v>57928.744570617986</v>
      </c>
      <c r="L185" s="66">
        <f t="shared" si="166"/>
        <v>63612.050961065266</v>
      </c>
      <c r="M185" s="66">
        <f t="shared" si="166"/>
        <v>47442.940365796523</v>
      </c>
      <c r="N185" s="66">
        <f t="shared" si="166"/>
        <v>48263.539826797336</v>
      </c>
      <c r="O185" s="66">
        <f t="shared" si="166"/>
        <v>49023.729288859948</v>
      </c>
      <c r="P185" s="66">
        <f t="shared" si="166"/>
        <v>49461.149800670792</v>
      </c>
      <c r="Q185" s="66">
        <f t="shared" si="166"/>
        <v>50791.589901439198</v>
      </c>
      <c r="R185" s="66">
        <f t="shared" si="166"/>
        <v>50847.48129707513</v>
      </c>
      <c r="S185" s="66">
        <f t="shared" si="166"/>
        <v>51324.034610988172</v>
      </c>
      <c r="T185" s="66">
        <f t="shared" si="166"/>
        <v>52482.489746083855</v>
      </c>
      <c r="U185" s="66">
        <f t="shared" si="166"/>
        <v>53286.967194792647</v>
      </c>
      <c r="V185" s="66">
        <f t="shared" si="166"/>
        <v>53727.399495980062</v>
      </c>
      <c r="W185" s="66">
        <f t="shared" si="166"/>
        <v>54789.422466506781</v>
      </c>
      <c r="X185" s="66">
        <f t="shared" si="166"/>
        <v>55088.179063515818</v>
      </c>
      <c r="Y185" s="66">
        <f t="shared" si="166"/>
        <v>56383.013913434334</v>
      </c>
      <c r="Z185" s="66">
        <f t="shared" si="166"/>
        <v>56666.580265896533</v>
      </c>
      <c r="AA185" s="66">
        <f t="shared" si="164"/>
        <v>516694.07171418564</v>
      </c>
      <c r="AB185" s="66">
        <f t="shared" si="165"/>
        <v>525872.49985883478</v>
      </c>
    </row>
    <row r="186" spans="1:28" s="10" customFormat="1" x14ac:dyDescent="0.25">
      <c r="A186" s="29" t="s">
        <v>109</v>
      </c>
      <c r="B186" s="18" t="s">
        <v>439</v>
      </c>
      <c r="C186" s="62" t="s">
        <v>319</v>
      </c>
      <c r="D186" s="66" t="s">
        <v>84</v>
      </c>
      <c r="E186" s="66" t="s">
        <v>84</v>
      </c>
      <c r="F186" s="66" t="s">
        <v>84</v>
      </c>
      <c r="G186" s="66" t="s">
        <v>84</v>
      </c>
      <c r="H186" s="66" t="s">
        <v>84</v>
      </c>
      <c r="I186" s="66" t="s">
        <v>84</v>
      </c>
      <c r="J186" s="66" t="s">
        <v>84</v>
      </c>
      <c r="K186" s="66" t="s">
        <v>84</v>
      </c>
      <c r="L186" s="66" t="s">
        <v>84</v>
      </c>
      <c r="M186" s="66" t="s">
        <v>84</v>
      </c>
      <c r="N186" s="66" t="s">
        <v>84</v>
      </c>
      <c r="O186" s="66" t="s">
        <v>84</v>
      </c>
      <c r="P186" s="66" t="s">
        <v>84</v>
      </c>
      <c r="Q186" s="66" t="s">
        <v>84</v>
      </c>
      <c r="R186" s="66" t="s">
        <v>84</v>
      </c>
      <c r="S186" s="66" t="s">
        <v>84</v>
      </c>
      <c r="T186" s="66" t="s">
        <v>84</v>
      </c>
      <c r="U186" s="66" t="s">
        <v>84</v>
      </c>
      <c r="V186" s="66" t="s">
        <v>84</v>
      </c>
      <c r="W186" s="66" t="s">
        <v>84</v>
      </c>
      <c r="X186" s="66" t="s">
        <v>84</v>
      </c>
      <c r="Y186" s="66" t="s">
        <v>84</v>
      </c>
      <c r="Z186" s="66" t="s">
        <v>84</v>
      </c>
      <c r="AA186" s="66" t="s">
        <v>84</v>
      </c>
      <c r="AB186" s="66" t="s">
        <v>84</v>
      </c>
    </row>
    <row r="187" spans="1:28" s="10" customFormat="1" x14ac:dyDescent="0.25">
      <c r="A187" s="29" t="s">
        <v>110</v>
      </c>
      <c r="B187" s="18" t="s">
        <v>609</v>
      </c>
      <c r="C187" s="62" t="s">
        <v>319</v>
      </c>
      <c r="D187" s="66">
        <f>D190</f>
        <v>4360.92793953</v>
      </c>
      <c r="E187" s="66">
        <f t="shared" ref="E187:Z187" si="167">E190</f>
        <v>4616.3738210800002</v>
      </c>
      <c r="F187" s="66">
        <f t="shared" si="167"/>
        <v>5316.0788515200002</v>
      </c>
      <c r="G187" s="66">
        <f t="shared" si="167"/>
        <v>5332.3293704079542</v>
      </c>
      <c r="H187" s="66">
        <f t="shared" si="167"/>
        <v>5769.9440665000011</v>
      </c>
      <c r="I187" s="66">
        <f t="shared" si="167"/>
        <v>5871.7334149965018</v>
      </c>
      <c r="J187" s="66">
        <f t="shared" si="167"/>
        <v>6654.4309738300008</v>
      </c>
      <c r="K187" s="66">
        <f t="shared" si="167"/>
        <v>6520.2586303968237</v>
      </c>
      <c r="L187" s="66">
        <f t="shared" si="167"/>
        <v>5218.7807267999997</v>
      </c>
      <c r="M187" s="66">
        <f t="shared" si="167"/>
        <v>6923.1879372800267</v>
      </c>
      <c r="N187" s="66">
        <f t="shared" si="167"/>
        <v>6518.3149707426792</v>
      </c>
      <c r="O187" s="66">
        <f t="shared" si="167"/>
        <v>7243.8550331227689</v>
      </c>
      <c r="P187" s="66">
        <f t="shared" si="167"/>
        <v>6335.9429119409742</v>
      </c>
      <c r="Q187" s="66">
        <f t="shared" si="167"/>
        <v>7567.1312484048713</v>
      </c>
      <c r="R187" s="66">
        <f t="shared" si="167"/>
        <v>6327.1838122613572</v>
      </c>
      <c r="S187" s="66">
        <f t="shared" si="167"/>
        <v>7887.5965219197669</v>
      </c>
      <c r="T187" s="66">
        <f t="shared" si="167"/>
        <v>6266.1947107860315</v>
      </c>
      <c r="U187" s="66">
        <f t="shared" si="167"/>
        <v>8165.3327711518796</v>
      </c>
      <c r="V187" s="66">
        <f t="shared" si="167"/>
        <v>6182.9853998901654</v>
      </c>
      <c r="W187" s="66">
        <f t="shared" si="167"/>
        <v>8410.2927542868038</v>
      </c>
      <c r="X187" s="66">
        <f t="shared" si="167"/>
        <v>6370.2204530317103</v>
      </c>
      <c r="Y187" s="66">
        <f t="shared" si="167"/>
        <v>8662.6015369157758</v>
      </c>
      <c r="Z187" s="66">
        <f t="shared" si="167"/>
        <v>6561.3270666226626</v>
      </c>
      <c r="AA187" s="66">
        <f t="shared" si="164"/>
        <v>73804.631473808724</v>
      </c>
      <c r="AB187" s="66">
        <f t="shared" si="165"/>
        <v>62205.325092405583</v>
      </c>
    </row>
    <row r="188" spans="1:28" s="10" customFormat="1" x14ac:dyDescent="0.25">
      <c r="A188" s="29" t="s">
        <v>111</v>
      </c>
      <c r="B188" s="15" t="s">
        <v>208</v>
      </c>
      <c r="C188" s="62" t="s">
        <v>319</v>
      </c>
      <c r="D188" s="66" t="s">
        <v>84</v>
      </c>
      <c r="E188" s="66" t="s">
        <v>84</v>
      </c>
      <c r="F188" s="66" t="s">
        <v>84</v>
      </c>
      <c r="G188" s="66" t="s">
        <v>84</v>
      </c>
      <c r="H188" s="66" t="s">
        <v>84</v>
      </c>
      <c r="I188" s="66" t="s">
        <v>84</v>
      </c>
      <c r="J188" s="66" t="s">
        <v>84</v>
      </c>
      <c r="K188" s="66" t="s">
        <v>84</v>
      </c>
      <c r="L188" s="66" t="s">
        <v>84</v>
      </c>
      <c r="M188" s="66" t="s">
        <v>84</v>
      </c>
      <c r="N188" s="66" t="s">
        <v>84</v>
      </c>
      <c r="O188" s="66" t="s">
        <v>84</v>
      </c>
      <c r="P188" s="66" t="s">
        <v>84</v>
      </c>
      <c r="Q188" s="66" t="s">
        <v>84</v>
      </c>
      <c r="R188" s="66" t="s">
        <v>84</v>
      </c>
      <c r="S188" s="66" t="s">
        <v>84</v>
      </c>
      <c r="T188" s="66" t="s">
        <v>84</v>
      </c>
      <c r="U188" s="66" t="s">
        <v>84</v>
      </c>
      <c r="V188" s="66" t="s">
        <v>84</v>
      </c>
      <c r="W188" s="66" t="s">
        <v>84</v>
      </c>
      <c r="X188" s="66" t="s">
        <v>84</v>
      </c>
      <c r="Y188" s="66" t="s">
        <v>84</v>
      </c>
      <c r="Z188" s="66" t="s">
        <v>84</v>
      </c>
      <c r="AA188" s="66" t="s">
        <v>84</v>
      </c>
      <c r="AB188" s="66" t="s">
        <v>84</v>
      </c>
    </row>
    <row r="189" spans="1:28" s="10" customFormat="1" x14ac:dyDescent="0.25">
      <c r="A189" s="29" t="s">
        <v>112</v>
      </c>
      <c r="B189" s="15" t="s">
        <v>440</v>
      </c>
      <c r="C189" s="62" t="s">
        <v>319</v>
      </c>
      <c r="D189" s="66" t="s">
        <v>84</v>
      </c>
      <c r="E189" s="66" t="s">
        <v>84</v>
      </c>
      <c r="F189" s="66" t="s">
        <v>84</v>
      </c>
      <c r="G189" s="66" t="s">
        <v>84</v>
      </c>
      <c r="H189" s="66" t="s">
        <v>84</v>
      </c>
      <c r="I189" s="66" t="s">
        <v>84</v>
      </c>
      <c r="J189" s="66" t="s">
        <v>84</v>
      </c>
      <c r="K189" s="66" t="s">
        <v>84</v>
      </c>
      <c r="L189" s="66" t="s">
        <v>84</v>
      </c>
      <c r="M189" s="66" t="s">
        <v>84</v>
      </c>
      <c r="N189" s="66" t="s">
        <v>84</v>
      </c>
      <c r="O189" s="66" t="s">
        <v>84</v>
      </c>
      <c r="P189" s="66" t="s">
        <v>84</v>
      </c>
      <c r="Q189" s="66" t="s">
        <v>84</v>
      </c>
      <c r="R189" s="66" t="s">
        <v>84</v>
      </c>
      <c r="S189" s="66" t="s">
        <v>84</v>
      </c>
      <c r="T189" s="66" t="s">
        <v>84</v>
      </c>
      <c r="U189" s="66" t="s">
        <v>84</v>
      </c>
      <c r="V189" s="66" t="s">
        <v>84</v>
      </c>
      <c r="W189" s="66" t="s">
        <v>84</v>
      </c>
      <c r="X189" s="66" t="s">
        <v>84</v>
      </c>
      <c r="Y189" s="66" t="s">
        <v>84</v>
      </c>
      <c r="Z189" s="66" t="s">
        <v>84</v>
      </c>
      <c r="AA189" s="66" t="s">
        <v>84</v>
      </c>
      <c r="AB189" s="66" t="s">
        <v>84</v>
      </c>
    </row>
    <row r="190" spans="1:28" s="10" customFormat="1" x14ac:dyDescent="0.25">
      <c r="A190" s="29" t="s">
        <v>368</v>
      </c>
      <c r="B190" s="15" t="s">
        <v>369</v>
      </c>
      <c r="C190" s="62" t="s">
        <v>319</v>
      </c>
      <c r="D190" s="66">
        <v>4360.92793953</v>
      </c>
      <c r="E190" s="66">
        <v>4616.3738210800002</v>
      </c>
      <c r="F190" s="66">
        <v>5316.0788515200002</v>
      </c>
      <c r="G190" s="66">
        <v>5332.3293704079542</v>
      </c>
      <c r="H190" s="66">
        <v>5769.9440665000011</v>
      </c>
      <c r="I190" s="66">
        <v>5871.7334149965018</v>
      </c>
      <c r="J190" s="66">
        <v>6654.4309738300008</v>
      </c>
      <c r="K190" s="66">
        <v>6520.2586303968237</v>
      </c>
      <c r="L190" s="66">
        <v>5218.7807267999997</v>
      </c>
      <c r="M190" s="66">
        <v>6923.1879372800267</v>
      </c>
      <c r="N190" s="66">
        <v>6518.3149707426792</v>
      </c>
      <c r="O190" s="66">
        <v>7243.8550331227689</v>
      </c>
      <c r="P190" s="66">
        <v>6335.9429119409742</v>
      </c>
      <c r="Q190" s="66">
        <v>7567.1312484048713</v>
      </c>
      <c r="R190" s="66">
        <v>6327.1838122613572</v>
      </c>
      <c r="S190" s="66">
        <v>7887.5965219197669</v>
      </c>
      <c r="T190" s="66">
        <v>6266.1947107860315</v>
      </c>
      <c r="U190" s="66">
        <v>8165.3327711518796</v>
      </c>
      <c r="V190" s="66">
        <v>6182.9853998901654</v>
      </c>
      <c r="W190" s="66">
        <v>8410.2927542868038</v>
      </c>
      <c r="X190" s="66">
        <v>6370.2204530317103</v>
      </c>
      <c r="Y190" s="66">
        <v>8662.6015369157758</v>
      </c>
      <c r="Z190" s="66">
        <v>6561.3270666226626</v>
      </c>
      <c r="AA190" s="66">
        <f t="shared" si="164"/>
        <v>73804.631473808724</v>
      </c>
      <c r="AB190" s="66">
        <f t="shared" si="165"/>
        <v>62205.325092405583</v>
      </c>
    </row>
    <row r="191" spans="1:28" s="10" customFormat="1" ht="31.5" x14ac:dyDescent="0.25">
      <c r="A191" s="29" t="s">
        <v>113</v>
      </c>
      <c r="B191" s="18" t="s">
        <v>477</v>
      </c>
      <c r="C191" s="62" t="s">
        <v>319</v>
      </c>
      <c r="D191" s="66">
        <v>9823.8199869999989</v>
      </c>
      <c r="E191" s="66">
        <v>7262.2929949999989</v>
      </c>
      <c r="F191" s="66">
        <v>10021.414725529998</v>
      </c>
      <c r="G191" s="66">
        <v>10946.619043251443</v>
      </c>
      <c r="H191" s="66">
        <v>11476.046314912999</v>
      </c>
      <c r="I191" s="66">
        <v>9112.0010481604786</v>
      </c>
      <c r="J191" s="66">
        <v>10323.52151604</v>
      </c>
      <c r="K191" s="66">
        <v>8671.6865327436517</v>
      </c>
      <c r="L191" s="66">
        <v>8583.6111443099999</v>
      </c>
      <c r="M191" s="66">
        <v>8260.9506808614351</v>
      </c>
      <c r="N191" s="66">
        <v>8412.4499626248926</v>
      </c>
      <c r="O191" s="66">
        <v>8463.4740146512668</v>
      </c>
      <c r="P191" s="66">
        <v>8751.1266118750664</v>
      </c>
      <c r="Q191" s="66">
        <v>8774.324918625558</v>
      </c>
      <c r="R191" s="66">
        <v>9039.557994778077</v>
      </c>
      <c r="S191" s="66">
        <v>9100.1771781191401</v>
      </c>
      <c r="T191" s="66">
        <v>9346.6236820921804</v>
      </c>
      <c r="U191" s="66">
        <v>9377.2604755912271</v>
      </c>
      <c r="V191" s="66">
        <v>9657.5864018947086</v>
      </c>
      <c r="W191" s="66">
        <v>9658.5782898460147</v>
      </c>
      <c r="X191" s="66">
        <v>9951.7947000226304</v>
      </c>
      <c r="Y191" s="66">
        <v>9948.3356385284405</v>
      </c>
      <c r="Z191" s="66">
        <v>10247.526330693263</v>
      </c>
      <c r="AA191" s="66">
        <f t="shared" si="164"/>
        <v>94054.355559919728</v>
      </c>
      <c r="AB191" s="66">
        <f t="shared" si="165"/>
        <v>95789.844659243812</v>
      </c>
    </row>
    <row r="192" spans="1:28" s="10" customFormat="1" ht="31.5" x14ac:dyDescent="0.25">
      <c r="A192" s="29" t="s">
        <v>219</v>
      </c>
      <c r="B192" s="18" t="s">
        <v>662</v>
      </c>
      <c r="C192" s="62" t="s">
        <v>319</v>
      </c>
      <c r="D192" s="66">
        <v>3954.7705537799998</v>
      </c>
      <c r="E192" s="66">
        <v>4695.3224695500003</v>
      </c>
      <c r="F192" s="66">
        <v>4912.1156327899998</v>
      </c>
      <c r="G192" s="66">
        <v>6484.948560930743</v>
      </c>
      <c r="H192" s="66">
        <v>6558.8714802499999</v>
      </c>
      <c r="I192" s="66">
        <v>6636.6578098697219</v>
      </c>
      <c r="J192" s="66">
        <v>7109.8004695300006</v>
      </c>
      <c r="K192" s="66">
        <v>8536.2395280285709</v>
      </c>
      <c r="L192" s="66">
        <v>9106.6712617339999</v>
      </c>
      <c r="M192" s="66">
        <v>6639.3123337489469</v>
      </c>
      <c r="N192" s="66">
        <v>6548.1410805295227</v>
      </c>
      <c r="O192" s="66">
        <v>6682.0235511417322</v>
      </c>
      <c r="P192" s="66">
        <v>6548.2879199325844</v>
      </c>
      <c r="Q192" s="66">
        <v>6766.9940192341437</v>
      </c>
      <c r="R192" s="66">
        <v>6700.0061849834456</v>
      </c>
      <c r="S192" s="66">
        <v>6846.2882093348298</v>
      </c>
      <c r="T192" s="66">
        <v>6916.5170594074634</v>
      </c>
      <c r="U192" s="66">
        <v>7058.0958898831732</v>
      </c>
      <c r="V192" s="66">
        <v>7146.4750215861541</v>
      </c>
      <c r="W192" s="66">
        <v>7176.5999044351092</v>
      </c>
      <c r="X192" s="66">
        <v>7387.0478675208124</v>
      </c>
      <c r="Y192" s="66">
        <v>7350.7726821915539</v>
      </c>
      <c r="Z192" s="66">
        <v>7588.880335862983</v>
      </c>
      <c r="AA192" s="66">
        <f t="shared" si="164"/>
        <v>70724.99806777807</v>
      </c>
      <c r="AB192" s="66">
        <f t="shared" si="165"/>
        <v>71610.698681336973</v>
      </c>
    </row>
    <row r="193" spans="1:28" s="10" customFormat="1" x14ac:dyDescent="0.25">
      <c r="A193" s="29" t="s">
        <v>220</v>
      </c>
      <c r="B193" s="18" t="s">
        <v>638</v>
      </c>
      <c r="C193" s="62" t="s">
        <v>319</v>
      </c>
      <c r="D193" s="66" t="s">
        <v>84</v>
      </c>
      <c r="E193" s="66" t="s">
        <v>84</v>
      </c>
      <c r="F193" s="66" t="s">
        <v>84</v>
      </c>
      <c r="G193" s="66" t="s">
        <v>84</v>
      </c>
      <c r="H193" s="66" t="s">
        <v>84</v>
      </c>
      <c r="I193" s="66" t="s">
        <v>84</v>
      </c>
      <c r="J193" s="66" t="s">
        <v>84</v>
      </c>
      <c r="K193" s="66" t="s">
        <v>84</v>
      </c>
      <c r="L193" s="66" t="s">
        <v>84</v>
      </c>
      <c r="M193" s="66" t="s">
        <v>84</v>
      </c>
      <c r="N193" s="66" t="s">
        <v>84</v>
      </c>
      <c r="O193" s="66" t="s">
        <v>84</v>
      </c>
      <c r="P193" s="66" t="s">
        <v>84</v>
      </c>
      <c r="Q193" s="66" t="s">
        <v>84</v>
      </c>
      <c r="R193" s="66" t="s">
        <v>84</v>
      </c>
      <c r="S193" s="66" t="s">
        <v>84</v>
      </c>
      <c r="T193" s="66" t="s">
        <v>84</v>
      </c>
      <c r="U193" s="66" t="s">
        <v>84</v>
      </c>
      <c r="V193" s="66" t="s">
        <v>84</v>
      </c>
      <c r="W193" s="66" t="s">
        <v>84</v>
      </c>
      <c r="X193" s="66" t="s">
        <v>84</v>
      </c>
      <c r="Y193" s="66" t="s">
        <v>84</v>
      </c>
      <c r="Z193" s="66" t="s">
        <v>84</v>
      </c>
      <c r="AA193" s="66" t="s">
        <v>84</v>
      </c>
      <c r="AB193" s="66" t="s">
        <v>84</v>
      </c>
    </row>
    <row r="194" spans="1:28" s="10" customFormat="1" x14ac:dyDescent="0.25">
      <c r="A194" s="29" t="s">
        <v>221</v>
      </c>
      <c r="B194" s="18" t="s">
        <v>209</v>
      </c>
      <c r="C194" s="62" t="s">
        <v>319</v>
      </c>
      <c r="D194" s="66">
        <v>7409.4880779900004</v>
      </c>
      <c r="E194" s="66">
        <v>7890.4347207350002</v>
      </c>
      <c r="F194" s="66">
        <v>7660.2779422899985</v>
      </c>
      <c r="G194" s="66">
        <v>8068.5582996437988</v>
      </c>
      <c r="H194" s="66">
        <v>8621.3951521500021</v>
      </c>
      <c r="I194" s="66">
        <v>8242.331161588756</v>
      </c>
      <c r="J194" s="66">
        <v>9154.9954396399989</v>
      </c>
      <c r="K194" s="66">
        <v>9737.5606933645086</v>
      </c>
      <c r="L194" s="66">
        <v>10356.540353189999</v>
      </c>
      <c r="M194" s="66">
        <v>9845.0292743787468</v>
      </c>
      <c r="N194" s="66">
        <v>9797.0894202321469</v>
      </c>
      <c r="O194" s="66">
        <v>10259.605735103622</v>
      </c>
      <c r="P194" s="66">
        <v>10134.296713285334</v>
      </c>
      <c r="Q194" s="66">
        <v>10684.91401170137</v>
      </c>
      <c r="R194" s="66">
        <v>10537.697617425949</v>
      </c>
      <c r="S194" s="66">
        <v>11095.161849737424</v>
      </c>
      <c r="T194" s="66">
        <v>10957.065046124186</v>
      </c>
      <c r="U194" s="66">
        <v>11525.773160511295</v>
      </c>
      <c r="V194" s="66">
        <v>11393.193290356754</v>
      </c>
      <c r="W194" s="66">
        <v>11973.608923716118</v>
      </c>
      <c r="X194" s="66">
        <v>11655.236736034956</v>
      </c>
      <c r="Y194" s="66">
        <v>12439.358117449139</v>
      </c>
      <c r="Z194" s="66">
        <v>12115.483279908029</v>
      </c>
      <c r="AA194" s="66">
        <f t="shared" si="164"/>
        <v>105337.40235775223</v>
      </c>
      <c r="AB194" s="66">
        <f t="shared" si="165"/>
        <v>104722.99304834736</v>
      </c>
    </row>
    <row r="195" spans="1:28" s="10" customFormat="1" x14ac:dyDescent="0.25">
      <c r="A195" s="29" t="s">
        <v>222</v>
      </c>
      <c r="B195" s="18" t="s">
        <v>396</v>
      </c>
      <c r="C195" s="62" t="s">
        <v>319</v>
      </c>
      <c r="D195" s="66">
        <v>1823.3676638799998</v>
      </c>
      <c r="E195" s="66">
        <v>2001.5756952939998</v>
      </c>
      <c r="F195" s="66">
        <v>2092.5973338599997</v>
      </c>
      <c r="G195" s="66">
        <v>2167.466501324328</v>
      </c>
      <c r="H195" s="66">
        <v>2263.3815329000004</v>
      </c>
      <c r="I195" s="66">
        <v>2229.313460948928</v>
      </c>
      <c r="J195" s="66">
        <v>2416.3469115900007</v>
      </c>
      <c r="K195" s="66">
        <v>2976.1848587704221</v>
      </c>
      <c r="L195" s="66">
        <v>2821.0706766522139</v>
      </c>
      <c r="M195" s="66">
        <v>2948.4822091594197</v>
      </c>
      <c r="N195" s="66">
        <v>2763.0180421856221</v>
      </c>
      <c r="O195" s="66">
        <v>3067.8728097009971</v>
      </c>
      <c r="P195" s="66">
        <v>2996.2231052723846</v>
      </c>
      <c r="Q195" s="66">
        <v>3110.5633771698367</v>
      </c>
      <c r="R195" s="66">
        <v>3114.3076719707228</v>
      </c>
      <c r="S195" s="66">
        <v>3283.6672300550294</v>
      </c>
      <c r="T195" s="66">
        <v>3237.1022081602282</v>
      </c>
      <c r="U195" s="66">
        <v>3412.2913878186523</v>
      </c>
      <c r="V195" s="66">
        <v>3364.7938156565501</v>
      </c>
      <c r="W195" s="66">
        <v>3546.0605118928215</v>
      </c>
      <c r="X195" s="66">
        <v>3446.0205589762013</v>
      </c>
      <c r="Y195" s="66">
        <v>3685.1804009299567</v>
      </c>
      <c r="Z195" s="66">
        <v>3576.6916488850361</v>
      </c>
      <c r="AA195" s="66">
        <f t="shared" si="164"/>
        <v>30710.031229987137</v>
      </c>
      <c r="AB195" s="66">
        <f t="shared" si="165"/>
        <v>29998.956172248963</v>
      </c>
    </row>
    <row r="196" spans="1:28" s="10" customFormat="1" x14ac:dyDescent="0.25">
      <c r="A196" s="29" t="s">
        <v>361</v>
      </c>
      <c r="B196" s="18" t="s">
        <v>610</v>
      </c>
      <c r="C196" s="62" t="s">
        <v>319</v>
      </c>
      <c r="D196" s="66">
        <v>1720.64734129</v>
      </c>
      <c r="E196" s="66">
        <v>2338.3306335199995</v>
      </c>
      <c r="F196" s="66">
        <v>3342.6380766899997</v>
      </c>
      <c r="G196" s="66">
        <v>3045.5368680037841</v>
      </c>
      <c r="H196" s="66">
        <v>3821.1198802600002</v>
      </c>
      <c r="I196" s="66">
        <v>3971.4842774894032</v>
      </c>
      <c r="J196" s="66">
        <v>3976.49814272</v>
      </c>
      <c r="K196" s="66">
        <v>3334.3470323000747</v>
      </c>
      <c r="L196" s="66">
        <v>4361.2474272797981</v>
      </c>
      <c r="M196" s="66">
        <v>3616.3558665421165</v>
      </c>
      <c r="N196" s="66">
        <v>3557.9174776602295</v>
      </c>
      <c r="O196" s="66">
        <v>4057.1952027584794</v>
      </c>
      <c r="P196" s="66">
        <v>4396.9709227469693</v>
      </c>
      <c r="Q196" s="66">
        <v>4231.360904479272</v>
      </c>
      <c r="R196" s="66">
        <v>4647.7922316395025</v>
      </c>
      <c r="S196" s="66">
        <v>4083.7853196091078</v>
      </c>
      <c r="T196" s="66">
        <v>4730.3333001609763</v>
      </c>
      <c r="U196" s="66">
        <v>4554.9921921259183</v>
      </c>
      <c r="V196" s="66">
        <v>4903.4080575136322</v>
      </c>
      <c r="W196" s="66">
        <v>4654.9027944586387</v>
      </c>
      <c r="X196" s="66">
        <v>5050.1554593096889</v>
      </c>
      <c r="Y196" s="66">
        <v>4747.7051199842172</v>
      </c>
      <c r="Z196" s="66">
        <v>5201.2538716879762</v>
      </c>
      <c r="AA196" s="66">
        <f t="shared" si="164"/>
        <v>41078.262455237826</v>
      </c>
      <c r="AB196" s="66">
        <f t="shared" si="165"/>
        <v>44646.696770978771</v>
      </c>
    </row>
    <row r="197" spans="1:28" s="10" customFormat="1" x14ac:dyDescent="0.25">
      <c r="A197" s="29" t="s">
        <v>371</v>
      </c>
      <c r="B197" s="15" t="s">
        <v>372</v>
      </c>
      <c r="C197" s="62" t="s">
        <v>319</v>
      </c>
      <c r="D197" s="66">
        <v>-139.35312963999999</v>
      </c>
      <c r="E197" s="66">
        <v>-130.54139013999998</v>
      </c>
      <c r="F197" s="66">
        <v>194.5950240899999</v>
      </c>
      <c r="G197" s="66">
        <v>188.49300658258011</v>
      </c>
      <c r="H197" s="66">
        <v>190.04628456000009</v>
      </c>
      <c r="I197" s="66">
        <v>726.38310823343159</v>
      </c>
      <c r="J197" s="66">
        <v>393.31967636999997</v>
      </c>
      <c r="K197" s="66">
        <v>529.21192369917571</v>
      </c>
      <c r="L197" s="66">
        <v>716.41170212534803</v>
      </c>
      <c r="M197" s="66">
        <v>690.65462639168175</v>
      </c>
      <c r="N197" s="66">
        <v>119.10757320703345</v>
      </c>
      <c r="O197" s="66">
        <v>339.20267219823506</v>
      </c>
      <c r="P197" s="66">
        <v>409.47793717932689</v>
      </c>
      <c r="Q197" s="66">
        <v>228.26546819700658</v>
      </c>
      <c r="R197" s="66">
        <v>344.15407394531923</v>
      </c>
      <c r="S197" s="66">
        <v>349.13521664250595</v>
      </c>
      <c r="T197" s="66">
        <v>334.3820016948477</v>
      </c>
      <c r="U197" s="66">
        <v>362.22916663431181</v>
      </c>
      <c r="V197" s="66">
        <v>298.21542228386198</v>
      </c>
      <c r="W197" s="66">
        <v>351.54035852883987</v>
      </c>
      <c r="X197" s="66">
        <v>288.96280073506625</v>
      </c>
      <c r="Y197" s="66">
        <v>343.54374163726459</v>
      </c>
      <c r="Z197" s="66">
        <v>305.9638224857012</v>
      </c>
      <c r="AA197" s="66">
        <f t="shared" si="164"/>
        <v>3777.1491348590216</v>
      </c>
      <c r="AB197" s="66">
        <f t="shared" si="165"/>
        <v>3400.041294586505</v>
      </c>
    </row>
    <row r="198" spans="1:28" s="10" customFormat="1" x14ac:dyDescent="0.25">
      <c r="A198" s="29" t="s">
        <v>370</v>
      </c>
      <c r="B198" s="18" t="s">
        <v>470</v>
      </c>
      <c r="C198" s="62" t="s">
        <v>319</v>
      </c>
      <c r="D198" s="66">
        <v>10210.33110431</v>
      </c>
      <c r="E198" s="66">
        <v>10158.946370280999</v>
      </c>
      <c r="F198" s="66">
        <v>3108.220409</v>
      </c>
      <c r="G198" s="66">
        <v>2378.8954370118208</v>
      </c>
      <c r="H198" s="66">
        <v>3041.8911621299981</v>
      </c>
      <c r="I198" s="66">
        <v>2857.3551460963527</v>
      </c>
      <c r="J198" s="66">
        <v>3240.9328237737632</v>
      </c>
      <c r="K198" s="66">
        <v>11753.994318061455</v>
      </c>
      <c r="L198" s="66">
        <v>16952.404207552005</v>
      </c>
      <c r="M198" s="66">
        <v>3531.6047886542233</v>
      </c>
      <c r="N198" s="66">
        <v>3935.4858242823843</v>
      </c>
      <c r="O198" s="66">
        <v>3337.7010332849341</v>
      </c>
      <c r="P198" s="66">
        <v>3329.3168238016897</v>
      </c>
      <c r="Q198" s="66">
        <v>3428.6428849785866</v>
      </c>
      <c r="R198" s="66">
        <v>3378.8141380239513</v>
      </c>
      <c r="S198" s="66">
        <v>3493.7857777608829</v>
      </c>
      <c r="T198" s="66">
        <v>3572.4083029330632</v>
      </c>
      <c r="U198" s="66">
        <v>3552.2898739094121</v>
      </c>
      <c r="V198" s="66">
        <v>3583.0857530591675</v>
      </c>
      <c r="W198" s="66">
        <v>3611.9065145082045</v>
      </c>
      <c r="X198" s="66">
        <v>3690.5783256509426</v>
      </c>
      <c r="Y198" s="66">
        <v>3672.7154879189711</v>
      </c>
      <c r="Z198" s="66">
        <v>3801.2956754204715</v>
      </c>
      <c r="AA198" s="66">
        <f t="shared" si="164"/>
        <v>42665.464664980434</v>
      </c>
      <c r="AB198" s="66">
        <f t="shared" si="165"/>
        <v>48526.213036627443</v>
      </c>
    </row>
    <row r="199" spans="1:28" s="10" customFormat="1" x14ac:dyDescent="0.25">
      <c r="A199" s="29" t="s">
        <v>373</v>
      </c>
      <c r="B199" s="18" t="s">
        <v>471</v>
      </c>
      <c r="C199" s="62" t="s">
        <v>319</v>
      </c>
      <c r="D199" s="66">
        <v>1381.734599159998</v>
      </c>
      <c r="E199" s="66">
        <v>1326.525163379999</v>
      </c>
      <c r="F199" s="66">
        <v>824.68609423999953</v>
      </c>
      <c r="G199" s="66">
        <v>1080.3986147019823</v>
      </c>
      <c r="H199" s="66">
        <v>1136.6851769199995</v>
      </c>
      <c r="I199" s="66">
        <v>1307.9596712847824</v>
      </c>
      <c r="J199" s="66">
        <v>1378.4992801000001</v>
      </c>
      <c r="K199" s="66">
        <v>1408.2222772966809</v>
      </c>
      <c r="L199" s="66">
        <v>1342.7840514289067</v>
      </c>
      <c r="M199" s="66">
        <v>1308.0762233263654</v>
      </c>
      <c r="N199" s="66">
        <v>1432.6719827893442</v>
      </c>
      <c r="O199" s="66">
        <v>1344.5047309208801</v>
      </c>
      <c r="P199" s="66">
        <v>1437.7734848482041</v>
      </c>
      <c r="Q199" s="66">
        <v>1379.9125745513895</v>
      </c>
      <c r="R199" s="66">
        <v>1508.65540007459</v>
      </c>
      <c r="S199" s="66">
        <v>1433.9745873938912</v>
      </c>
      <c r="T199" s="66">
        <v>1518.8199679947122</v>
      </c>
      <c r="U199" s="66">
        <v>1466.4593065199088</v>
      </c>
      <c r="V199" s="66">
        <v>1621.8114813023676</v>
      </c>
      <c r="W199" s="66">
        <v>1499.3277381737641</v>
      </c>
      <c r="X199" s="66">
        <v>1681.0709150342914</v>
      </c>
      <c r="Y199" s="66">
        <v>1532.8535384606953</v>
      </c>
      <c r="Z199" s="66">
        <v>1742.1915113673695</v>
      </c>
      <c r="AA199" s="66">
        <f t="shared" si="164"/>
        <v>13888.515433663575</v>
      </c>
      <c r="AB199" s="66">
        <f t="shared" si="165"/>
        <v>14800.963251859786</v>
      </c>
    </row>
    <row r="200" spans="1:28" s="10" customFormat="1" x14ac:dyDescent="0.25">
      <c r="A200" s="29" t="s">
        <v>374</v>
      </c>
      <c r="B200" s="18" t="s">
        <v>376</v>
      </c>
      <c r="C200" s="62" t="s">
        <v>319</v>
      </c>
      <c r="D200" s="66">
        <v>216.22088030000003</v>
      </c>
      <c r="E200" s="66">
        <v>240.78039454999995</v>
      </c>
      <c r="F200" s="66">
        <v>197.30896589</v>
      </c>
      <c r="G200" s="66">
        <v>257.33671571078816</v>
      </c>
      <c r="H200" s="66">
        <v>165.09189140999999</v>
      </c>
      <c r="I200" s="66">
        <v>370.1068835482007</v>
      </c>
      <c r="J200" s="66">
        <v>238.12440626</v>
      </c>
      <c r="K200" s="66">
        <v>247.52202172949066</v>
      </c>
      <c r="L200" s="66">
        <v>331.65971927999993</v>
      </c>
      <c r="M200" s="66">
        <v>252.67124925153146</v>
      </c>
      <c r="N200" s="66">
        <v>245.34832491183084</v>
      </c>
      <c r="O200" s="66">
        <v>264.06256005909535</v>
      </c>
      <c r="P200" s="66">
        <v>260.45697223051621</v>
      </c>
      <c r="Q200" s="66">
        <v>273.91257538426669</v>
      </c>
      <c r="R200" s="66">
        <v>269.48185388160391</v>
      </c>
      <c r="S200" s="66">
        <v>284.56022115530607</v>
      </c>
      <c r="T200" s="66">
        <v>276.66064459813532</v>
      </c>
      <c r="U200" s="66">
        <v>284.56022115530607</v>
      </c>
      <c r="V200" s="66">
        <v>284.21210197760303</v>
      </c>
      <c r="W200" s="66">
        <v>284.56022115530607</v>
      </c>
      <c r="X200" s="66">
        <v>292.73846503693113</v>
      </c>
      <c r="Y200" s="66">
        <v>284.56022115530607</v>
      </c>
      <c r="Z200" s="66">
        <v>301.35031878803909</v>
      </c>
      <c r="AA200" s="66">
        <f t="shared" si="164"/>
        <v>2579.625588715608</v>
      </c>
      <c r="AB200" s="66">
        <f t="shared" si="165"/>
        <v>2665.1246983746596</v>
      </c>
    </row>
    <row r="201" spans="1:28" s="10" customFormat="1" ht="31.5" x14ac:dyDescent="0.25">
      <c r="A201" s="29" t="s">
        <v>375</v>
      </c>
      <c r="B201" s="18" t="s">
        <v>588</v>
      </c>
      <c r="C201" s="62" t="s">
        <v>319</v>
      </c>
      <c r="D201" s="66">
        <v>1021.1950000000001</v>
      </c>
      <c r="E201" s="66">
        <v>1391.3890219999998</v>
      </c>
      <c r="F201" s="66">
        <v>1761.4530285399999</v>
      </c>
      <c r="G201" s="66">
        <v>1798.9410602263888</v>
      </c>
      <c r="H201" s="66">
        <v>1625.9741403</v>
      </c>
      <c r="I201" s="66">
        <v>1945.8410543249147</v>
      </c>
      <c r="J201" s="66">
        <v>1414.8638476468557</v>
      </c>
      <c r="K201" s="66">
        <v>1535.4011870417646</v>
      </c>
      <c r="L201" s="66">
        <v>1154.0905714732901</v>
      </c>
      <c r="M201" s="66">
        <v>1413.9670071948008</v>
      </c>
      <c r="N201" s="66">
        <v>1426.9733047298764</v>
      </c>
      <c r="O201" s="66">
        <v>1213.5509884330957</v>
      </c>
      <c r="P201" s="66">
        <v>1599.1048732790125</v>
      </c>
      <c r="Q201" s="66">
        <v>1211.752</v>
      </c>
      <c r="R201" s="66">
        <v>1502.1460445118892</v>
      </c>
      <c r="S201" s="66">
        <v>848.6609999999996</v>
      </c>
      <c r="T201" s="66">
        <v>1410.7550445118891</v>
      </c>
      <c r="U201" s="66">
        <v>841.5029999999997</v>
      </c>
      <c r="V201" s="66">
        <v>1251.1550445118892</v>
      </c>
      <c r="W201" s="66">
        <v>841.5029999999997</v>
      </c>
      <c r="X201" s="66">
        <v>1071.4180945118892</v>
      </c>
      <c r="Y201" s="66">
        <v>841.5029999999997</v>
      </c>
      <c r="Z201" s="66">
        <v>896.48114451188917</v>
      </c>
      <c r="AA201" s="66">
        <f t="shared" si="164"/>
        <v>11788.679170616517</v>
      </c>
      <c r="AB201" s="66">
        <f t="shared" si="165"/>
        <v>13352.962109988481</v>
      </c>
    </row>
    <row r="202" spans="1:28" s="10" customFormat="1" x14ac:dyDescent="0.25">
      <c r="A202" s="29" t="s">
        <v>397</v>
      </c>
      <c r="B202" s="18" t="s">
        <v>663</v>
      </c>
      <c r="C202" s="62" t="s">
        <v>319</v>
      </c>
      <c r="D202" s="66">
        <v>5223.7309427751579</v>
      </c>
      <c r="E202" s="66">
        <v>2038.9442325237578</v>
      </c>
      <c r="F202" s="66">
        <v>2562.2070441130022</v>
      </c>
      <c r="G202" s="66">
        <v>5474.4331479248776</v>
      </c>
      <c r="H202" s="66">
        <v>2591.6223503260112</v>
      </c>
      <c r="I202" s="66">
        <v>5410.0015028511907</v>
      </c>
      <c r="J202" s="66">
        <v>2743.5924425604271</v>
      </c>
      <c r="K202" s="66">
        <v>3207.327490884541</v>
      </c>
      <c r="L202" s="66">
        <v>3383.1908213650586</v>
      </c>
      <c r="M202" s="66">
        <v>2703.3027953989181</v>
      </c>
      <c r="N202" s="66">
        <v>3626.1294361087976</v>
      </c>
      <c r="O202" s="66">
        <v>3089.8836296830746</v>
      </c>
      <c r="P202" s="66">
        <v>3671.6494614580497</v>
      </c>
      <c r="Q202" s="66">
        <v>3362.0813869099079</v>
      </c>
      <c r="R202" s="66">
        <v>3821.8383475240394</v>
      </c>
      <c r="S202" s="66">
        <v>2966.3767159027989</v>
      </c>
      <c r="T202" s="66">
        <v>4250.0097793149871</v>
      </c>
      <c r="U202" s="66">
        <v>3048.4089161258862</v>
      </c>
      <c r="V202" s="66">
        <v>4338.6931282310779</v>
      </c>
      <c r="W202" s="66">
        <v>3132.0818140340079</v>
      </c>
      <c r="X202" s="66">
        <v>4491.8974883857663</v>
      </c>
      <c r="Y202" s="66">
        <v>3217.4281699002813</v>
      </c>
      <c r="Z202" s="66">
        <v>4634.0990821488131</v>
      </c>
      <c r="AA202" s="66">
        <f t="shared" si="164"/>
        <v>30062.105711725857</v>
      </c>
      <c r="AB202" s="66">
        <f t="shared" si="165"/>
        <v>37552.722337423031</v>
      </c>
    </row>
    <row r="203" spans="1:28" s="11" customFormat="1" ht="26.25" customHeight="1" x14ac:dyDescent="0.25">
      <c r="A203" s="28" t="s">
        <v>114</v>
      </c>
      <c r="B203" s="19" t="s">
        <v>611</v>
      </c>
      <c r="C203" s="61" t="s">
        <v>319</v>
      </c>
      <c r="D203" s="66">
        <f>D209</f>
        <v>96.908914920000015</v>
      </c>
      <c r="E203" s="66">
        <f t="shared" ref="E203:Z203" si="168">E209</f>
        <v>56.788157240000004</v>
      </c>
      <c r="F203" s="66">
        <f t="shared" si="168"/>
        <v>7.9512179900000008</v>
      </c>
      <c r="G203" s="66">
        <f t="shared" si="168"/>
        <v>10.077200000000001</v>
      </c>
      <c r="H203" s="66">
        <f t="shared" si="168"/>
        <v>1.848708</v>
      </c>
      <c r="I203" s="66">
        <f t="shared" si="168"/>
        <v>10.661677599999999</v>
      </c>
      <c r="J203" s="66">
        <f t="shared" si="168"/>
        <v>17.704724440000003</v>
      </c>
      <c r="K203" s="66">
        <f t="shared" si="168"/>
        <v>7.9503399999999997</v>
      </c>
      <c r="L203" s="66">
        <f t="shared" si="168"/>
        <v>12.204443189999999</v>
      </c>
      <c r="M203" s="66">
        <f t="shared" si="168"/>
        <v>13.74934</v>
      </c>
      <c r="N203" s="66">
        <f t="shared" si="168"/>
        <v>79.77484950218232</v>
      </c>
      <c r="O203" s="66">
        <f t="shared" si="168"/>
        <v>16.896339999999999</v>
      </c>
      <c r="P203" s="66">
        <f t="shared" si="168"/>
        <v>19.047113976080499</v>
      </c>
      <c r="Q203" s="66">
        <f t="shared" si="168"/>
        <v>23.012340000000002</v>
      </c>
      <c r="R203" s="66">
        <f t="shared" si="168"/>
        <v>252.233144201627</v>
      </c>
      <c r="S203" s="66">
        <f t="shared" si="168"/>
        <v>28.689340000000001</v>
      </c>
      <c r="T203" s="66">
        <f t="shared" si="168"/>
        <v>265.293786057967</v>
      </c>
      <c r="U203" s="66">
        <f t="shared" si="168"/>
        <v>28.689340000000001</v>
      </c>
      <c r="V203" s="66">
        <f t="shared" si="168"/>
        <v>279.469962073587</v>
      </c>
      <c r="W203" s="66">
        <f t="shared" si="168"/>
        <v>28.689340000000001</v>
      </c>
      <c r="X203" s="66">
        <f t="shared" si="168"/>
        <v>279.469962073587</v>
      </c>
      <c r="Y203" s="66">
        <f t="shared" si="168"/>
        <v>28.689340000000001</v>
      </c>
      <c r="Z203" s="66">
        <f t="shared" si="168"/>
        <v>279.469962073587</v>
      </c>
      <c r="AA203" s="66">
        <f t="shared" si="164"/>
        <v>195.91915244</v>
      </c>
      <c r="AB203" s="66">
        <f t="shared" si="165"/>
        <v>1486.5166555886176</v>
      </c>
    </row>
    <row r="204" spans="1:28" s="10" customFormat="1" x14ac:dyDescent="0.25">
      <c r="A204" s="29" t="s">
        <v>115</v>
      </c>
      <c r="B204" s="18" t="s">
        <v>36</v>
      </c>
      <c r="C204" s="62" t="s">
        <v>319</v>
      </c>
      <c r="D204" s="66" t="s">
        <v>84</v>
      </c>
      <c r="E204" s="66" t="s">
        <v>84</v>
      </c>
      <c r="F204" s="66" t="s">
        <v>84</v>
      </c>
      <c r="G204" s="66" t="s">
        <v>84</v>
      </c>
      <c r="H204" s="66" t="s">
        <v>84</v>
      </c>
      <c r="I204" s="66" t="s">
        <v>84</v>
      </c>
      <c r="J204" s="66" t="s">
        <v>84</v>
      </c>
      <c r="K204" s="66" t="s">
        <v>84</v>
      </c>
      <c r="L204" s="66" t="s">
        <v>84</v>
      </c>
      <c r="M204" s="66" t="s">
        <v>84</v>
      </c>
      <c r="N204" s="66" t="s">
        <v>84</v>
      </c>
      <c r="O204" s="66" t="s">
        <v>84</v>
      </c>
      <c r="P204" s="66" t="s">
        <v>84</v>
      </c>
      <c r="Q204" s="66" t="s">
        <v>84</v>
      </c>
      <c r="R204" s="66" t="s">
        <v>84</v>
      </c>
      <c r="S204" s="66" t="s">
        <v>84</v>
      </c>
      <c r="T204" s="66" t="s">
        <v>84</v>
      </c>
      <c r="U204" s="66" t="s">
        <v>84</v>
      </c>
      <c r="V204" s="66" t="s">
        <v>84</v>
      </c>
      <c r="W204" s="66" t="s">
        <v>84</v>
      </c>
      <c r="X204" s="66" t="s">
        <v>84</v>
      </c>
      <c r="Y204" s="66" t="s">
        <v>84</v>
      </c>
      <c r="Z204" s="66" t="s">
        <v>84</v>
      </c>
      <c r="AA204" s="66" t="s">
        <v>84</v>
      </c>
      <c r="AB204" s="66" t="s">
        <v>84</v>
      </c>
    </row>
    <row r="205" spans="1:28" s="10" customFormat="1" ht="15.75" customHeight="1" x14ac:dyDescent="0.25">
      <c r="A205" s="29" t="s">
        <v>116</v>
      </c>
      <c r="B205" s="18" t="s">
        <v>60</v>
      </c>
      <c r="C205" s="62" t="s">
        <v>319</v>
      </c>
      <c r="D205" s="66" t="s">
        <v>84</v>
      </c>
      <c r="E205" s="66" t="s">
        <v>84</v>
      </c>
      <c r="F205" s="66" t="s">
        <v>84</v>
      </c>
      <c r="G205" s="66" t="s">
        <v>84</v>
      </c>
      <c r="H205" s="66" t="s">
        <v>84</v>
      </c>
      <c r="I205" s="66" t="s">
        <v>84</v>
      </c>
      <c r="J205" s="66" t="s">
        <v>84</v>
      </c>
      <c r="K205" s="66" t="s">
        <v>84</v>
      </c>
      <c r="L205" s="66" t="s">
        <v>84</v>
      </c>
      <c r="M205" s="66" t="s">
        <v>84</v>
      </c>
      <c r="N205" s="66" t="s">
        <v>84</v>
      </c>
      <c r="O205" s="66" t="s">
        <v>84</v>
      </c>
      <c r="P205" s="66" t="s">
        <v>84</v>
      </c>
      <c r="Q205" s="66" t="s">
        <v>84</v>
      </c>
      <c r="R205" s="66" t="s">
        <v>84</v>
      </c>
      <c r="S205" s="66" t="s">
        <v>84</v>
      </c>
      <c r="T205" s="66" t="s">
        <v>84</v>
      </c>
      <c r="U205" s="66" t="s">
        <v>84</v>
      </c>
      <c r="V205" s="66" t="s">
        <v>84</v>
      </c>
      <c r="W205" s="66" t="s">
        <v>84</v>
      </c>
      <c r="X205" s="66" t="s">
        <v>84</v>
      </c>
      <c r="Y205" s="66" t="s">
        <v>84</v>
      </c>
      <c r="Z205" s="66" t="s">
        <v>84</v>
      </c>
      <c r="AA205" s="66" t="s">
        <v>84</v>
      </c>
      <c r="AB205" s="66" t="s">
        <v>84</v>
      </c>
    </row>
    <row r="206" spans="1:28" s="10" customFormat="1" ht="34.5" customHeight="1" x14ac:dyDescent="0.25">
      <c r="A206" s="29" t="s">
        <v>223</v>
      </c>
      <c r="B206" s="15" t="s">
        <v>674</v>
      </c>
      <c r="C206" s="62" t="s">
        <v>319</v>
      </c>
      <c r="D206" s="66" t="s">
        <v>84</v>
      </c>
      <c r="E206" s="66" t="s">
        <v>84</v>
      </c>
      <c r="F206" s="66" t="s">
        <v>84</v>
      </c>
      <c r="G206" s="66" t="s">
        <v>84</v>
      </c>
      <c r="H206" s="66" t="s">
        <v>84</v>
      </c>
      <c r="I206" s="66" t="s">
        <v>84</v>
      </c>
      <c r="J206" s="66" t="s">
        <v>84</v>
      </c>
      <c r="K206" s="66" t="s">
        <v>84</v>
      </c>
      <c r="L206" s="66" t="s">
        <v>84</v>
      </c>
      <c r="M206" s="66" t="s">
        <v>84</v>
      </c>
      <c r="N206" s="66" t="s">
        <v>84</v>
      </c>
      <c r="O206" s="66" t="s">
        <v>84</v>
      </c>
      <c r="P206" s="66" t="s">
        <v>84</v>
      </c>
      <c r="Q206" s="66" t="s">
        <v>84</v>
      </c>
      <c r="R206" s="66" t="s">
        <v>84</v>
      </c>
      <c r="S206" s="66" t="s">
        <v>84</v>
      </c>
      <c r="T206" s="66" t="s">
        <v>84</v>
      </c>
      <c r="U206" s="66" t="s">
        <v>84</v>
      </c>
      <c r="V206" s="66" t="s">
        <v>84</v>
      </c>
      <c r="W206" s="66" t="s">
        <v>84</v>
      </c>
      <c r="X206" s="66" t="s">
        <v>84</v>
      </c>
      <c r="Y206" s="66" t="s">
        <v>84</v>
      </c>
      <c r="Z206" s="66" t="s">
        <v>84</v>
      </c>
      <c r="AA206" s="66" t="s">
        <v>84</v>
      </c>
      <c r="AB206" s="66" t="s">
        <v>84</v>
      </c>
    </row>
    <row r="207" spans="1:28" s="10" customFormat="1" ht="15.75" customHeight="1" x14ac:dyDescent="0.25">
      <c r="A207" s="29" t="s">
        <v>224</v>
      </c>
      <c r="B207" s="16" t="s">
        <v>190</v>
      </c>
      <c r="C207" s="62" t="s">
        <v>319</v>
      </c>
      <c r="D207" s="66" t="s">
        <v>84</v>
      </c>
      <c r="E207" s="66" t="s">
        <v>84</v>
      </c>
      <c r="F207" s="66" t="s">
        <v>84</v>
      </c>
      <c r="G207" s="66" t="s">
        <v>84</v>
      </c>
      <c r="H207" s="66" t="s">
        <v>84</v>
      </c>
      <c r="I207" s="66" t="s">
        <v>84</v>
      </c>
      <c r="J207" s="66" t="s">
        <v>84</v>
      </c>
      <c r="K207" s="66" t="s">
        <v>84</v>
      </c>
      <c r="L207" s="66" t="s">
        <v>84</v>
      </c>
      <c r="M207" s="66" t="s">
        <v>84</v>
      </c>
      <c r="N207" s="66" t="s">
        <v>84</v>
      </c>
      <c r="O207" s="66" t="s">
        <v>84</v>
      </c>
      <c r="P207" s="66" t="s">
        <v>84</v>
      </c>
      <c r="Q207" s="66" t="s">
        <v>84</v>
      </c>
      <c r="R207" s="66" t="s">
        <v>84</v>
      </c>
      <c r="S207" s="66" t="s">
        <v>84</v>
      </c>
      <c r="T207" s="66" t="s">
        <v>84</v>
      </c>
      <c r="U207" s="66" t="s">
        <v>84</v>
      </c>
      <c r="V207" s="66" t="s">
        <v>84</v>
      </c>
      <c r="W207" s="66" t="s">
        <v>84</v>
      </c>
      <c r="X207" s="66" t="s">
        <v>84</v>
      </c>
      <c r="Y207" s="66" t="s">
        <v>84</v>
      </c>
      <c r="Z207" s="66" t="s">
        <v>84</v>
      </c>
      <c r="AA207" s="66" t="s">
        <v>84</v>
      </c>
      <c r="AB207" s="66" t="s">
        <v>84</v>
      </c>
    </row>
    <row r="208" spans="1:28" s="10" customFormat="1" ht="15.75" customHeight="1" x14ac:dyDescent="0.25">
      <c r="A208" s="29" t="s">
        <v>225</v>
      </c>
      <c r="B208" s="16" t="s">
        <v>309</v>
      </c>
      <c r="C208" s="62" t="s">
        <v>319</v>
      </c>
      <c r="D208" s="66" t="s">
        <v>84</v>
      </c>
      <c r="E208" s="66" t="s">
        <v>84</v>
      </c>
      <c r="F208" s="66" t="s">
        <v>84</v>
      </c>
      <c r="G208" s="66" t="s">
        <v>84</v>
      </c>
      <c r="H208" s="66" t="s">
        <v>84</v>
      </c>
      <c r="I208" s="66" t="s">
        <v>84</v>
      </c>
      <c r="J208" s="66" t="s">
        <v>84</v>
      </c>
      <c r="K208" s="66" t="s">
        <v>84</v>
      </c>
      <c r="L208" s="66" t="s">
        <v>84</v>
      </c>
      <c r="M208" s="66" t="s">
        <v>84</v>
      </c>
      <c r="N208" s="66" t="s">
        <v>84</v>
      </c>
      <c r="O208" s="66" t="s">
        <v>84</v>
      </c>
      <c r="P208" s="66" t="s">
        <v>84</v>
      </c>
      <c r="Q208" s="66" t="s">
        <v>84</v>
      </c>
      <c r="R208" s="66" t="s">
        <v>84</v>
      </c>
      <c r="S208" s="66" t="s">
        <v>84</v>
      </c>
      <c r="T208" s="66" t="s">
        <v>84</v>
      </c>
      <c r="U208" s="66" t="s">
        <v>84</v>
      </c>
      <c r="V208" s="66" t="s">
        <v>84</v>
      </c>
      <c r="W208" s="66" t="s">
        <v>84</v>
      </c>
      <c r="X208" s="66" t="s">
        <v>84</v>
      </c>
      <c r="Y208" s="66" t="s">
        <v>84</v>
      </c>
      <c r="Z208" s="66" t="s">
        <v>84</v>
      </c>
      <c r="AA208" s="66" t="s">
        <v>84</v>
      </c>
      <c r="AB208" s="66" t="s">
        <v>84</v>
      </c>
    </row>
    <row r="209" spans="1:28" s="10" customFormat="1" x14ac:dyDescent="0.25">
      <c r="A209" s="29" t="s">
        <v>117</v>
      </c>
      <c r="B209" s="18" t="s">
        <v>664</v>
      </c>
      <c r="C209" s="62" t="s">
        <v>319</v>
      </c>
      <c r="D209" s="66">
        <v>96.908914920000015</v>
      </c>
      <c r="E209" s="66">
        <v>56.788157240000004</v>
      </c>
      <c r="F209" s="66">
        <v>7.9512179900000008</v>
      </c>
      <c r="G209" s="66">
        <v>10.077200000000001</v>
      </c>
      <c r="H209" s="66">
        <v>1.848708</v>
      </c>
      <c r="I209" s="66">
        <v>10.661677599999999</v>
      </c>
      <c r="J209" s="66">
        <v>17.704724440000003</v>
      </c>
      <c r="K209" s="66">
        <v>7.9503399999999997</v>
      </c>
      <c r="L209" s="66">
        <v>12.204443189999999</v>
      </c>
      <c r="M209" s="66">
        <v>13.74934</v>
      </c>
      <c r="N209" s="66">
        <v>79.77484950218232</v>
      </c>
      <c r="O209" s="66">
        <v>16.896339999999999</v>
      </c>
      <c r="P209" s="66">
        <v>19.047113976080499</v>
      </c>
      <c r="Q209" s="66">
        <v>23.012340000000002</v>
      </c>
      <c r="R209" s="66">
        <v>252.233144201627</v>
      </c>
      <c r="S209" s="66">
        <v>28.689340000000001</v>
      </c>
      <c r="T209" s="66">
        <v>265.293786057967</v>
      </c>
      <c r="U209" s="66">
        <v>28.689340000000001</v>
      </c>
      <c r="V209" s="66">
        <v>279.469962073587</v>
      </c>
      <c r="W209" s="66">
        <v>28.689340000000001</v>
      </c>
      <c r="X209" s="66">
        <v>279.469962073587</v>
      </c>
      <c r="Y209" s="66">
        <v>28.689340000000001</v>
      </c>
      <c r="Z209" s="66">
        <v>279.469962073587</v>
      </c>
      <c r="AA209" s="66">
        <f t="shared" ref="AA209:AA219" si="169">H209+J209+K209+M209+O209+Q209+S209+U209+W209+Y209</f>
        <v>195.91915244</v>
      </c>
      <c r="AB209" s="66">
        <f t="shared" ref="AB209:AB219" si="170">H209+J209+L209+N209+P209+R209+T209+V209+X209+Z209</f>
        <v>1486.5166555886176</v>
      </c>
    </row>
    <row r="210" spans="1:28" s="11" customFormat="1" x14ac:dyDescent="0.25">
      <c r="A210" s="28" t="s">
        <v>119</v>
      </c>
      <c r="B210" s="19" t="s">
        <v>612</v>
      </c>
      <c r="C210" s="61" t="s">
        <v>319</v>
      </c>
      <c r="D210" s="66">
        <f t="shared" ref="D210:L210" si="171">D211+D218+D219</f>
        <v>6634.2219406348413</v>
      </c>
      <c r="E210" s="66">
        <f t="shared" si="171"/>
        <v>5191.001444769011</v>
      </c>
      <c r="F210" s="66">
        <f t="shared" si="171"/>
        <v>4810.67184198</v>
      </c>
      <c r="G210" s="66">
        <f t="shared" si="171"/>
        <v>4843.9309999999996</v>
      </c>
      <c r="H210" s="66">
        <f t="shared" si="171"/>
        <v>4978.7898662509997</v>
      </c>
      <c r="I210" s="66">
        <f t="shared" si="171"/>
        <v>7099.4279999999999</v>
      </c>
      <c r="J210" s="66">
        <f t="shared" si="171"/>
        <v>7042.3906796299989</v>
      </c>
      <c r="K210" s="66">
        <f t="shared" si="171"/>
        <v>9218.6167903645019</v>
      </c>
      <c r="L210" s="66">
        <f t="shared" si="171"/>
        <v>9034.0661188699996</v>
      </c>
      <c r="M210" s="66">
        <f>M211+M218+M219</f>
        <v>5634.6932220558256</v>
      </c>
      <c r="N210" s="66">
        <f t="shared" ref="N210" si="172">N211+N218+N219</f>
        <v>6375.0359321838851</v>
      </c>
      <c r="O210" s="66">
        <f>O211+O218+O219</f>
        <v>5100.6159376519827</v>
      </c>
      <c r="P210" s="66">
        <f t="shared" ref="P210" si="173">P211+P218+P219</f>
        <v>4923.3523306439138</v>
      </c>
      <c r="Q210" s="66">
        <f>Q211+Q218+Q219</f>
        <v>5307.2101235245746</v>
      </c>
      <c r="R210" s="66">
        <f t="shared" ref="R210" si="174">R211+R218+R219</f>
        <v>5196.3959043722371</v>
      </c>
      <c r="S210" s="66">
        <f>S211+S218+S219</f>
        <v>5415.6903598845474</v>
      </c>
      <c r="T210" s="66">
        <f t="shared" ref="T210" si="175">T211+T218+T219</f>
        <v>5431.3692030326547</v>
      </c>
      <c r="U210" s="66">
        <f>U211+U218+U219</f>
        <v>6675.7380667225079</v>
      </c>
      <c r="V210" s="66">
        <f t="shared" ref="V210" si="176">V211+V218+V219</f>
        <v>5873.920490014757</v>
      </c>
      <c r="W210" s="66">
        <f>W211+W218+W219</f>
        <v>6942.1743738447794</v>
      </c>
      <c r="X210" s="66">
        <f t="shared" ref="X210:Z210" si="177">X211+X218+X219</f>
        <v>6108.7798200259249</v>
      </c>
      <c r="Y210" s="66">
        <f>Y211+Y218+Y219</f>
        <v>7219.2681332519433</v>
      </c>
      <c r="Z210" s="66">
        <f t="shared" si="177"/>
        <v>6325.3283807366288</v>
      </c>
      <c r="AA210" s="66">
        <f t="shared" si="169"/>
        <v>63535.187553181655</v>
      </c>
      <c r="AB210" s="66">
        <f t="shared" si="170"/>
        <v>61289.428725761005</v>
      </c>
    </row>
    <row r="211" spans="1:28" s="10" customFormat="1" x14ac:dyDescent="0.25">
      <c r="A211" s="29" t="s">
        <v>120</v>
      </c>
      <c r="B211" s="18" t="s">
        <v>613</v>
      </c>
      <c r="C211" s="62" t="s">
        <v>319</v>
      </c>
      <c r="D211" s="66">
        <f t="shared" ref="D211:L211" si="178">D212+D213+D214+D215+D216+D217</f>
        <v>6615.7346706918406</v>
      </c>
      <c r="E211" s="66">
        <f t="shared" si="178"/>
        <v>5173.5304707120004</v>
      </c>
      <c r="F211" s="66">
        <f t="shared" si="178"/>
        <v>4787.1049244830001</v>
      </c>
      <c r="G211" s="66">
        <f t="shared" si="178"/>
        <v>4843.9309999999996</v>
      </c>
      <c r="H211" s="66">
        <f t="shared" si="178"/>
        <v>4978.7891142499475</v>
      </c>
      <c r="I211" s="66">
        <f t="shared" si="178"/>
        <v>7099.4279999999999</v>
      </c>
      <c r="J211" s="66">
        <f t="shared" si="178"/>
        <v>7042.3903199862998</v>
      </c>
      <c r="K211" s="66">
        <f t="shared" si="178"/>
        <v>9218.6167870077006</v>
      </c>
      <c r="L211" s="66">
        <f t="shared" si="178"/>
        <v>9034.0661188699996</v>
      </c>
      <c r="M211" s="66">
        <f>M212+M213+M214+M215+M216+M217</f>
        <v>5634.6931373750176</v>
      </c>
      <c r="N211" s="66">
        <f t="shared" ref="N211" si="179">N212+N213+N214+N215+N216+N217</f>
        <v>6375.0359321838851</v>
      </c>
      <c r="O211" s="66">
        <f>O212+O213+O214+O215+O216+O217</f>
        <v>5100.6158521743509</v>
      </c>
      <c r="P211" s="66">
        <f t="shared" ref="P211" si="180">P212+P213+P214+P215+P216+P217</f>
        <v>4923.3523306439138</v>
      </c>
      <c r="Q211" s="66">
        <f>Q212+Q213+Q214+Q215+Q216+Q217</f>
        <v>5307.2100384460455</v>
      </c>
      <c r="R211" s="66">
        <f t="shared" ref="R211" si="181">R212+R213+R214+R215+R216+R217</f>
        <v>5196.3959043722371</v>
      </c>
      <c r="S211" s="66">
        <f>S212+S213+S214+S215+S216+S217</f>
        <v>5415.6903598420131</v>
      </c>
      <c r="T211" s="66">
        <f t="shared" ref="T211" si="182">T212+T213+T214+T215+T216+T217</f>
        <v>5431.3692030326547</v>
      </c>
      <c r="U211" s="66">
        <f>U212+U213+U214+U215+U216+U217</f>
        <v>6675.7380666737199</v>
      </c>
      <c r="V211" s="66">
        <f t="shared" ref="V211" si="183">V212+V213+V214+V215+V216+V217</f>
        <v>5873.920490014757</v>
      </c>
      <c r="W211" s="66">
        <f>W212+W213+W214+W215+W216+W217</f>
        <v>6942.174373797161</v>
      </c>
      <c r="X211" s="66">
        <f t="shared" ref="X211:Z211" si="184">X212+X213+X214+X215+X216+X217</f>
        <v>6108.7798200259249</v>
      </c>
      <c r="Y211" s="66">
        <f>Y212+Y213+Y214+Y215+Y216+Y217</f>
        <v>7219.2681332167449</v>
      </c>
      <c r="Z211" s="66">
        <f t="shared" si="184"/>
        <v>6325.3283807366288</v>
      </c>
      <c r="AA211" s="66">
        <f t="shared" si="169"/>
        <v>63535.186182769001</v>
      </c>
      <c r="AB211" s="66">
        <f t="shared" si="170"/>
        <v>61289.427614116255</v>
      </c>
    </row>
    <row r="212" spans="1:28" s="10" customFormat="1" x14ac:dyDescent="0.25">
      <c r="A212" s="29" t="s">
        <v>226</v>
      </c>
      <c r="B212" s="15" t="s">
        <v>441</v>
      </c>
      <c r="C212" s="62" t="s">
        <v>319</v>
      </c>
      <c r="D212" s="66">
        <v>5123.4268165518406</v>
      </c>
      <c r="E212" s="66">
        <v>3840.3059582619999</v>
      </c>
      <c r="F212" s="66">
        <v>3092.1554951971648</v>
      </c>
      <c r="G212" s="66">
        <v>2903.5419999999999</v>
      </c>
      <c r="H212" s="66">
        <v>2896.6231004199481</v>
      </c>
      <c r="I212" s="66">
        <v>4224.7860000000001</v>
      </c>
      <c r="J212" s="66">
        <v>4585.982176894001</v>
      </c>
      <c r="K212" s="66">
        <v>4827.4768892031916</v>
      </c>
      <c r="L212" s="66">
        <v>4550.8438806299991</v>
      </c>
      <c r="M212" s="66">
        <v>4076.0980548009961</v>
      </c>
      <c r="N212" s="66">
        <v>3885.9356364814498</v>
      </c>
      <c r="O212" s="66">
        <v>4221.7675471177254</v>
      </c>
      <c r="P212" s="66">
        <v>3416.2704792727495</v>
      </c>
      <c r="Q212" s="66">
        <v>4674.6982442630988</v>
      </c>
      <c r="R212" s="66">
        <v>3877.5045237937188</v>
      </c>
      <c r="S212" s="66">
        <v>4847.5952118496625</v>
      </c>
      <c r="T212" s="66">
        <v>4860.0284181621328</v>
      </c>
      <c r="U212" s="66">
        <v>6080.6536885845035</v>
      </c>
      <c r="V212" s="66">
        <v>5132.8903573136131</v>
      </c>
      <c r="W212" s="66">
        <v>6334.2178101654408</v>
      </c>
      <c r="X212" s="66">
        <v>5184.6790276419415</v>
      </c>
      <c r="Y212" s="66">
        <v>6283.2545509128086</v>
      </c>
      <c r="Z212" s="66">
        <v>5635.0472319458131</v>
      </c>
      <c r="AA212" s="66">
        <f t="shared" si="169"/>
        <v>48828.367274211378</v>
      </c>
      <c r="AB212" s="66">
        <f t="shared" si="170"/>
        <v>44025.804832555368</v>
      </c>
    </row>
    <row r="213" spans="1:28" s="10" customFormat="1" x14ac:dyDescent="0.25">
      <c r="A213" s="29" t="s">
        <v>227</v>
      </c>
      <c r="B213" s="15" t="s">
        <v>442</v>
      </c>
      <c r="C213" s="62" t="s">
        <v>319</v>
      </c>
      <c r="D213" s="66">
        <v>1443.8387179399999</v>
      </c>
      <c r="E213" s="66">
        <v>1318.9785318299998</v>
      </c>
      <c r="F213" s="66">
        <v>1653.1869682718352</v>
      </c>
      <c r="G213" s="66">
        <v>1939.894</v>
      </c>
      <c r="H213" s="66">
        <v>2081.9878733700002</v>
      </c>
      <c r="I213" s="66">
        <v>2874.6419999999998</v>
      </c>
      <c r="J213" s="66">
        <v>2452.5156033922995</v>
      </c>
      <c r="K213" s="66">
        <v>4347.6363552545099</v>
      </c>
      <c r="L213" s="66">
        <v>4440.0176956899995</v>
      </c>
      <c r="M213" s="66">
        <v>1555.1944155740216</v>
      </c>
      <c r="N213" s="66">
        <v>2449.8157944124355</v>
      </c>
      <c r="O213" s="66">
        <v>878.84830505662512</v>
      </c>
      <c r="P213" s="66">
        <v>1507.081851371164</v>
      </c>
      <c r="Q213" s="66">
        <v>632.51179418294646</v>
      </c>
      <c r="R213" s="66">
        <v>1318.8913805785182</v>
      </c>
      <c r="S213" s="66">
        <v>568.09514799235092</v>
      </c>
      <c r="T213" s="66">
        <v>571.34078487052147</v>
      </c>
      <c r="U213" s="66">
        <v>595.08437808921622</v>
      </c>
      <c r="V213" s="66">
        <v>741.03013270114411</v>
      </c>
      <c r="W213" s="66">
        <v>607.9565636317202</v>
      </c>
      <c r="X213" s="66">
        <v>924.10079238398373</v>
      </c>
      <c r="Y213" s="66">
        <v>936.01358230393635</v>
      </c>
      <c r="Z213" s="66">
        <v>690.28114879081579</v>
      </c>
      <c r="AA213" s="66">
        <f t="shared" si="169"/>
        <v>14655.844018847627</v>
      </c>
      <c r="AB213" s="66">
        <f t="shared" si="170"/>
        <v>17177.063057560881</v>
      </c>
    </row>
    <row r="214" spans="1:28" s="10" customFormat="1" ht="31.5" x14ac:dyDescent="0.25">
      <c r="A214" s="29" t="s">
        <v>228</v>
      </c>
      <c r="B214" s="15" t="s">
        <v>443</v>
      </c>
      <c r="C214" s="62" t="s">
        <v>319</v>
      </c>
      <c r="D214" s="66">
        <v>0</v>
      </c>
      <c r="E214" s="66">
        <v>0</v>
      </c>
      <c r="F214" s="66">
        <v>41.249461014000005</v>
      </c>
      <c r="G214" s="66">
        <v>0</v>
      </c>
      <c r="H214" s="66">
        <v>0</v>
      </c>
      <c r="I214" s="66">
        <v>0</v>
      </c>
      <c r="J214" s="66">
        <v>3.4627160199999998</v>
      </c>
      <c r="K214" s="66">
        <v>0</v>
      </c>
      <c r="L214" s="66">
        <v>0</v>
      </c>
      <c r="M214" s="66">
        <v>0</v>
      </c>
      <c r="N214" s="66">
        <v>0</v>
      </c>
      <c r="O214" s="66">
        <v>0</v>
      </c>
      <c r="P214" s="66">
        <v>0</v>
      </c>
      <c r="Q214" s="66">
        <v>0</v>
      </c>
      <c r="R214" s="66">
        <v>0</v>
      </c>
      <c r="S214" s="66">
        <v>0</v>
      </c>
      <c r="T214" s="66">
        <v>0</v>
      </c>
      <c r="U214" s="66">
        <v>0</v>
      </c>
      <c r="V214" s="66">
        <v>0</v>
      </c>
      <c r="W214" s="66">
        <v>0</v>
      </c>
      <c r="X214" s="66">
        <v>0</v>
      </c>
      <c r="Y214" s="66">
        <v>0</v>
      </c>
      <c r="Z214" s="66">
        <v>0</v>
      </c>
      <c r="AA214" s="66">
        <f t="shared" si="169"/>
        <v>3.4627160199999998</v>
      </c>
      <c r="AB214" s="66">
        <f t="shared" si="170"/>
        <v>3.4627160199999998</v>
      </c>
    </row>
    <row r="215" spans="1:28" s="10" customFormat="1" x14ac:dyDescent="0.25">
      <c r="A215" s="29" t="s">
        <v>229</v>
      </c>
      <c r="B215" s="15" t="s">
        <v>444</v>
      </c>
      <c r="C215" s="62" t="s">
        <v>319</v>
      </c>
      <c r="D215" s="66">
        <v>48.469136200000001</v>
      </c>
      <c r="E215" s="66">
        <v>14.245980619999999</v>
      </c>
      <c r="F215" s="66">
        <v>0.51300000000000001</v>
      </c>
      <c r="G215" s="66">
        <v>0.495</v>
      </c>
      <c r="H215" s="66">
        <v>0.17814046000000003</v>
      </c>
      <c r="I215" s="66">
        <v>0</v>
      </c>
      <c r="J215" s="66">
        <v>0.42982368000000004</v>
      </c>
      <c r="K215" s="66">
        <v>0</v>
      </c>
      <c r="L215" s="66">
        <v>2E-3</v>
      </c>
      <c r="M215" s="66">
        <v>0</v>
      </c>
      <c r="N215" s="66">
        <v>36.030264000000003</v>
      </c>
      <c r="O215" s="66">
        <v>0</v>
      </c>
      <c r="P215" s="66">
        <v>0</v>
      </c>
      <c r="Q215" s="66">
        <v>0</v>
      </c>
      <c r="R215" s="66">
        <v>0</v>
      </c>
      <c r="S215" s="66">
        <v>0</v>
      </c>
      <c r="T215" s="66">
        <v>0</v>
      </c>
      <c r="U215" s="66">
        <v>0</v>
      </c>
      <c r="V215" s="66">
        <v>0</v>
      </c>
      <c r="W215" s="66">
        <v>0</v>
      </c>
      <c r="X215" s="66">
        <v>0</v>
      </c>
      <c r="Y215" s="66">
        <v>0</v>
      </c>
      <c r="Z215" s="66">
        <v>0</v>
      </c>
      <c r="AA215" s="66">
        <f t="shared" si="169"/>
        <v>0.6079641400000001</v>
      </c>
      <c r="AB215" s="66">
        <f t="shared" si="170"/>
        <v>36.640228140000005</v>
      </c>
    </row>
    <row r="216" spans="1:28" s="10" customFormat="1" x14ac:dyDescent="0.25">
      <c r="A216" s="29" t="s">
        <v>362</v>
      </c>
      <c r="B216" s="15" t="s">
        <v>445</v>
      </c>
      <c r="C216" s="62" t="s">
        <v>319</v>
      </c>
      <c r="D216" s="66">
        <v>0</v>
      </c>
      <c r="E216" s="66">
        <v>0</v>
      </c>
      <c r="F216" s="66">
        <v>0</v>
      </c>
      <c r="G216" s="66">
        <v>0</v>
      </c>
      <c r="H216" s="66">
        <v>0</v>
      </c>
      <c r="I216" s="66">
        <v>0</v>
      </c>
      <c r="J216" s="66">
        <v>0</v>
      </c>
      <c r="K216" s="66">
        <v>43.503542549999999</v>
      </c>
      <c r="L216" s="66">
        <v>43.202542549999997</v>
      </c>
      <c r="M216" s="66">
        <v>3.4006669999999999</v>
      </c>
      <c r="N216" s="66">
        <v>3.2542372899999998</v>
      </c>
      <c r="O216" s="66">
        <v>0</v>
      </c>
      <c r="P216" s="66">
        <v>0</v>
      </c>
      <c r="Q216" s="66">
        <v>0</v>
      </c>
      <c r="R216" s="66">
        <v>0</v>
      </c>
      <c r="S216" s="66">
        <v>0</v>
      </c>
      <c r="T216" s="66">
        <v>0</v>
      </c>
      <c r="U216" s="66">
        <v>0</v>
      </c>
      <c r="V216" s="66">
        <v>0</v>
      </c>
      <c r="W216" s="66">
        <v>0</v>
      </c>
      <c r="X216" s="66">
        <v>0</v>
      </c>
      <c r="Y216" s="66">
        <v>0</v>
      </c>
      <c r="Z216" s="66">
        <v>0</v>
      </c>
      <c r="AA216" s="66">
        <f t="shared" si="169"/>
        <v>46.904209549999997</v>
      </c>
      <c r="AB216" s="66">
        <f t="shared" si="170"/>
        <v>46.456779839999996</v>
      </c>
    </row>
    <row r="217" spans="1:28" s="10" customFormat="1" x14ac:dyDescent="0.25">
      <c r="A217" s="29" t="s">
        <v>363</v>
      </c>
      <c r="B217" s="15" t="s">
        <v>118</v>
      </c>
      <c r="C217" s="62" t="s">
        <v>319</v>
      </c>
      <c r="D217" s="66">
        <v>0</v>
      </c>
      <c r="E217" s="66">
        <v>0</v>
      </c>
      <c r="F217" s="66">
        <v>0</v>
      </c>
      <c r="G217" s="66">
        <v>0</v>
      </c>
      <c r="H217" s="66">
        <v>0</v>
      </c>
      <c r="I217" s="66">
        <v>0</v>
      </c>
      <c r="J217" s="66">
        <v>0</v>
      </c>
      <c r="K217" s="66">
        <v>0</v>
      </c>
      <c r="L217" s="66">
        <v>0</v>
      </c>
      <c r="M217" s="66">
        <v>0</v>
      </c>
      <c r="N217" s="66">
        <v>0</v>
      </c>
      <c r="O217" s="66">
        <v>0</v>
      </c>
      <c r="P217" s="66">
        <v>0</v>
      </c>
      <c r="Q217" s="66">
        <v>0</v>
      </c>
      <c r="R217" s="66">
        <v>0</v>
      </c>
      <c r="S217" s="66">
        <v>0</v>
      </c>
      <c r="T217" s="66">
        <v>0</v>
      </c>
      <c r="U217" s="66">
        <v>0</v>
      </c>
      <c r="V217" s="66">
        <v>0</v>
      </c>
      <c r="W217" s="66">
        <v>0</v>
      </c>
      <c r="X217" s="66">
        <v>0</v>
      </c>
      <c r="Y217" s="66">
        <v>0</v>
      </c>
      <c r="Z217" s="66">
        <v>0</v>
      </c>
      <c r="AA217" s="66">
        <f t="shared" si="169"/>
        <v>0</v>
      </c>
      <c r="AB217" s="66">
        <f t="shared" si="170"/>
        <v>0</v>
      </c>
    </row>
    <row r="218" spans="1:28" s="10" customFormat="1" x14ac:dyDescent="0.25">
      <c r="A218" s="29" t="s">
        <v>121</v>
      </c>
      <c r="B218" s="18" t="s">
        <v>48</v>
      </c>
      <c r="C218" s="62" t="s">
        <v>319</v>
      </c>
      <c r="D218" s="66">
        <v>0</v>
      </c>
      <c r="E218" s="66">
        <v>0</v>
      </c>
      <c r="F218" s="66">
        <v>0</v>
      </c>
      <c r="G218" s="66">
        <v>0</v>
      </c>
      <c r="H218" s="66">
        <v>0</v>
      </c>
      <c r="I218" s="66">
        <v>0</v>
      </c>
      <c r="J218" s="66">
        <v>0</v>
      </c>
      <c r="K218" s="66">
        <v>0</v>
      </c>
      <c r="L218" s="66">
        <v>0</v>
      </c>
      <c r="M218" s="66">
        <v>0</v>
      </c>
      <c r="N218" s="66">
        <v>0</v>
      </c>
      <c r="O218" s="66">
        <v>0</v>
      </c>
      <c r="P218" s="66">
        <v>0</v>
      </c>
      <c r="Q218" s="66">
        <v>0</v>
      </c>
      <c r="R218" s="66">
        <v>0</v>
      </c>
      <c r="S218" s="66">
        <v>0</v>
      </c>
      <c r="T218" s="66">
        <v>0</v>
      </c>
      <c r="U218" s="66">
        <v>0</v>
      </c>
      <c r="V218" s="66">
        <v>0</v>
      </c>
      <c r="W218" s="66">
        <v>0</v>
      </c>
      <c r="X218" s="66">
        <v>0</v>
      </c>
      <c r="Y218" s="66">
        <v>0</v>
      </c>
      <c r="Z218" s="66">
        <v>0</v>
      </c>
      <c r="AA218" s="66">
        <f t="shared" si="169"/>
        <v>0</v>
      </c>
      <c r="AB218" s="66">
        <f t="shared" si="170"/>
        <v>0</v>
      </c>
    </row>
    <row r="219" spans="1:28" s="10" customFormat="1" x14ac:dyDescent="0.25">
      <c r="A219" s="29" t="s">
        <v>122</v>
      </c>
      <c r="B219" s="18" t="s">
        <v>673</v>
      </c>
      <c r="C219" s="62" t="s">
        <v>319</v>
      </c>
      <c r="D219" s="66">
        <v>18.487269943000399</v>
      </c>
      <c r="E219" s="66">
        <v>17.470974057010551</v>
      </c>
      <c r="F219" s="66">
        <v>23.566917496999736</v>
      </c>
      <c r="G219" s="66">
        <v>0</v>
      </c>
      <c r="H219" s="66">
        <v>7.5200105203521161E-4</v>
      </c>
      <c r="I219" s="66">
        <v>0</v>
      </c>
      <c r="J219" s="66">
        <v>3.5964369908469962E-4</v>
      </c>
      <c r="K219" s="66">
        <v>3.3568010167073226E-6</v>
      </c>
      <c r="L219" s="66">
        <v>0</v>
      </c>
      <c r="M219" s="66">
        <v>8.468080818602175E-5</v>
      </c>
      <c r="N219" s="66">
        <v>0</v>
      </c>
      <c r="O219" s="66">
        <v>8.5477631841968105E-5</v>
      </c>
      <c r="P219" s="66">
        <v>0</v>
      </c>
      <c r="Q219" s="66">
        <v>8.5078529252768931E-5</v>
      </c>
      <c r="R219" s="66">
        <v>0</v>
      </c>
      <c r="S219" s="66">
        <v>4.2534395561233396E-8</v>
      </c>
      <c r="T219" s="66">
        <v>0</v>
      </c>
      <c r="U219" s="66">
        <v>4.8787683226692025E-8</v>
      </c>
      <c r="V219" s="66">
        <v>0</v>
      </c>
      <c r="W219" s="66">
        <v>4.7618641474400647E-8</v>
      </c>
      <c r="X219" s="66">
        <v>0</v>
      </c>
      <c r="Y219" s="66">
        <v>3.5198240766476374E-8</v>
      </c>
      <c r="Z219" s="66">
        <v>0</v>
      </c>
      <c r="AA219" s="66">
        <f t="shared" si="169"/>
        <v>1.3704126603784061E-3</v>
      </c>
      <c r="AB219" s="66">
        <f t="shared" si="170"/>
        <v>1.1116447511199112E-3</v>
      </c>
    </row>
    <row r="220" spans="1:28" s="10" customFormat="1" x14ac:dyDescent="0.25">
      <c r="A220" s="29" t="s">
        <v>505</v>
      </c>
      <c r="B220" s="18" t="s">
        <v>438</v>
      </c>
      <c r="C220" s="61" t="s">
        <v>84</v>
      </c>
      <c r="D220" s="61" t="s">
        <v>84</v>
      </c>
      <c r="E220" s="61" t="s">
        <v>84</v>
      </c>
      <c r="F220" s="61" t="s">
        <v>84</v>
      </c>
      <c r="G220" s="61" t="s">
        <v>84</v>
      </c>
      <c r="H220" s="61" t="s">
        <v>84</v>
      </c>
      <c r="I220" s="61" t="s">
        <v>84</v>
      </c>
      <c r="J220" s="61" t="s">
        <v>84</v>
      </c>
      <c r="K220" s="61" t="s">
        <v>84</v>
      </c>
      <c r="L220" s="61" t="s">
        <v>84</v>
      </c>
      <c r="M220" s="61" t="s">
        <v>84</v>
      </c>
      <c r="N220" s="61" t="s">
        <v>84</v>
      </c>
      <c r="O220" s="61" t="s">
        <v>84</v>
      </c>
      <c r="P220" s="61" t="s">
        <v>84</v>
      </c>
      <c r="Q220" s="61" t="s">
        <v>84</v>
      </c>
      <c r="R220" s="61" t="s">
        <v>84</v>
      </c>
      <c r="S220" s="61" t="s">
        <v>84</v>
      </c>
      <c r="T220" s="61" t="s">
        <v>84</v>
      </c>
      <c r="U220" s="61" t="s">
        <v>84</v>
      </c>
      <c r="V220" s="61" t="s">
        <v>84</v>
      </c>
      <c r="W220" s="61" t="s">
        <v>84</v>
      </c>
      <c r="X220" s="61" t="s">
        <v>84</v>
      </c>
      <c r="Y220" s="61" t="s">
        <v>84</v>
      </c>
      <c r="Z220" s="61" t="s">
        <v>84</v>
      </c>
      <c r="AA220" s="61" t="s">
        <v>84</v>
      </c>
      <c r="AB220" s="61" t="s">
        <v>84</v>
      </c>
    </row>
    <row r="221" spans="1:28" s="10" customFormat="1" ht="31.5" x14ac:dyDescent="0.25">
      <c r="A221" s="29" t="s">
        <v>506</v>
      </c>
      <c r="B221" s="18" t="s">
        <v>507</v>
      </c>
      <c r="C221" s="62" t="s">
        <v>319</v>
      </c>
      <c r="D221" s="66">
        <v>0</v>
      </c>
      <c r="E221" s="66">
        <v>0</v>
      </c>
      <c r="F221" s="66">
        <v>0</v>
      </c>
      <c r="G221" s="66">
        <v>0</v>
      </c>
      <c r="H221" s="66">
        <v>0</v>
      </c>
      <c r="I221" s="66">
        <v>0</v>
      </c>
      <c r="J221" s="66">
        <v>0</v>
      </c>
      <c r="K221" s="66">
        <v>0</v>
      </c>
      <c r="L221" s="66">
        <v>67.908402059999986</v>
      </c>
      <c r="M221" s="66">
        <v>0</v>
      </c>
      <c r="N221" s="66">
        <v>0</v>
      </c>
      <c r="O221" s="66">
        <v>0</v>
      </c>
      <c r="P221" s="66">
        <v>20.459</v>
      </c>
      <c r="Q221" s="66">
        <v>0</v>
      </c>
      <c r="R221" s="66">
        <v>20.459</v>
      </c>
      <c r="S221" s="66">
        <v>0</v>
      </c>
      <c r="T221" s="66">
        <v>0</v>
      </c>
      <c r="U221" s="66">
        <v>0</v>
      </c>
      <c r="V221" s="66">
        <v>0</v>
      </c>
      <c r="W221" s="66">
        <v>0</v>
      </c>
      <c r="X221" s="66">
        <v>0</v>
      </c>
      <c r="Y221" s="66">
        <v>0</v>
      </c>
      <c r="Z221" s="66">
        <v>0</v>
      </c>
      <c r="AA221" s="66">
        <f t="shared" ref="AA221:AA250" si="185">H221+J221+K221+M221+O221+Q221+S221+U221+W221+Y221</f>
        <v>0</v>
      </c>
      <c r="AB221" s="66">
        <f t="shared" ref="AB221:AB250" si="186">H221+J221+L221+N221+P221+R221+T221+V221+X221+Z221</f>
        <v>108.82640205999999</v>
      </c>
    </row>
    <row r="222" spans="1:28" s="11" customFormat="1" x14ac:dyDescent="0.25">
      <c r="A222" s="28" t="s">
        <v>123</v>
      </c>
      <c r="B222" s="19" t="s">
        <v>614</v>
      </c>
      <c r="C222" s="61" t="s">
        <v>319</v>
      </c>
      <c r="D222" s="66">
        <f>D223+D224+D228+D234</f>
        <v>19795.666453129998</v>
      </c>
      <c r="E222" s="66">
        <f t="shared" ref="E222:Z222" si="187">E223+E224+E228+E234</f>
        <v>8594.8903329200002</v>
      </c>
      <c r="F222" s="66">
        <f t="shared" si="187"/>
        <v>11554.240353990001</v>
      </c>
      <c r="G222" s="66">
        <f t="shared" si="187"/>
        <v>7565.1309029362974</v>
      </c>
      <c r="H222" s="66">
        <f t="shared" si="187"/>
        <v>15062.972227887865</v>
      </c>
      <c r="I222" s="66">
        <f t="shared" si="187"/>
        <v>3822.5559998698627</v>
      </c>
      <c r="J222" s="66">
        <f t="shared" si="187"/>
        <v>45732.069697071558</v>
      </c>
      <c r="K222" s="66">
        <f t="shared" si="187"/>
        <v>13765.668227295311</v>
      </c>
      <c r="L222" s="66">
        <f t="shared" si="187"/>
        <v>36905.936840187751</v>
      </c>
      <c r="M222" s="66">
        <f t="shared" si="187"/>
        <v>2992.6893</v>
      </c>
      <c r="N222" s="66">
        <f t="shared" si="187"/>
        <v>12158.192232850004</v>
      </c>
      <c r="O222" s="66">
        <f t="shared" si="187"/>
        <v>3311.39986605591</v>
      </c>
      <c r="P222" s="66">
        <f t="shared" si="187"/>
        <v>2212.2720800008601</v>
      </c>
      <c r="Q222" s="66">
        <f t="shared" si="187"/>
        <v>8714.243800000002</v>
      </c>
      <c r="R222" s="66">
        <f t="shared" si="187"/>
        <v>5097.2986431977515</v>
      </c>
      <c r="S222" s="66">
        <f t="shared" si="187"/>
        <v>4213.3813882743798</v>
      </c>
      <c r="T222" s="66">
        <f t="shared" si="187"/>
        <v>6436.4252689281193</v>
      </c>
      <c r="U222" s="66">
        <f t="shared" si="187"/>
        <v>37.954000000000001</v>
      </c>
      <c r="V222" s="66">
        <f t="shared" si="187"/>
        <v>729.47659967970071</v>
      </c>
      <c r="W222" s="66">
        <f t="shared" si="187"/>
        <v>37.954000000000001</v>
      </c>
      <c r="X222" s="66">
        <f t="shared" si="187"/>
        <v>39.476599679700733</v>
      </c>
      <c r="Y222" s="66">
        <f t="shared" si="187"/>
        <v>37.954000000000001</v>
      </c>
      <c r="Z222" s="66">
        <f t="shared" si="187"/>
        <v>39.476599679700733</v>
      </c>
      <c r="AA222" s="66">
        <f t="shared" si="185"/>
        <v>93906.28650658502</v>
      </c>
      <c r="AB222" s="66">
        <f t="shared" si="186"/>
        <v>124413.59678916303</v>
      </c>
    </row>
    <row r="223" spans="1:28" s="10" customFormat="1" x14ac:dyDescent="0.25">
      <c r="A223" s="29" t="s">
        <v>124</v>
      </c>
      <c r="B223" s="18" t="s">
        <v>49</v>
      </c>
      <c r="C223" s="62" t="s">
        <v>319</v>
      </c>
      <c r="D223" s="66">
        <v>10.45645313</v>
      </c>
      <c r="E223" s="66">
        <v>62.190332920000003</v>
      </c>
      <c r="F223" s="66">
        <v>354.24035399000002</v>
      </c>
      <c r="G223" s="66">
        <v>39.414049999999996</v>
      </c>
      <c r="H223" s="66">
        <v>48.12735301</v>
      </c>
      <c r="I223" s="66">
        <v>43.165999869862752</v>
      </c>
      <c r="J223" s="66">
        <v>34.194896857490868</v>
      </c>
      <c r="K223" s="66">
        <v>38.192999999999998</v>
      </c>
      <c r="L223" s="66">
        <v>40.240412373361131</v>
      </c>
      <c r="M223" s="66">
        <v>39.600499999999997</v>
      </c>
      <c r="N223" s="66">
        <v>35.285000000002817</v>
      </c>
      <c r="O223" s="66">
        <v>41.377000000000002</v>
      </c>
      <c r="P223" s="66">
        <v>36.272080000860079</v>
      </c>
      <c r="Q223" s="66">
        <v>42.472000000000001</v>
      </c>
      <c r="R223" s="66">
        <v>37.29864319775163</v>
      </c>
      <c r="S223" s="66">
        <v>42.463999999999999</v>
      </c>
      <c r="T223" s="66">
        <v>38.366268928118842</v>
      </c>
      <c r="U223" s="66">
        <v>37.954000000000001</v>
      </c>
      <c r="V223" s="66">
        <v>39.476599679700733</v>
      </c>
      <c r="W223" s="66">
        <v>37.954000000000001</v>
      </c>
      <c r="X223" s="66">
        <v>39.476599679700733</v>
      </c>
      <c r="Y223" s="66">
        <v>37.954000000000001</v>
      </c>
      <c r="Z223" s="66">
        <v>39.476599679700733</v>
      </c>
      <c r="AA223" s="66">
        <f t="shared" si="185"/>
        <v>400.29074986749089</v>
      </c>
      <c r="AB223" s="66">
        <f t="shared" si="186"/>
        <v>388.21445340668754</v>
      </c>
    </row>
    <row r="224" spans="1:28" s="10" customFormat="1" x14ac:dyDescent="0.25">
      <c r="A224" s="29" t="s">
        <v>125</v>
      </c>
      <c r="B224" s="18" t="s">
        <v>615</v>
      </c>
      <c r="C224" s="62" t="s">
        <v>319</v>
      </c>
      <c r="D224" s="66">
        <f t="shared" ref="D224:L224" si="188">D225+D226+D227</f>
        <v>19785.21</v>
      </c>
      <c r="E224" s="66">
        <f t="shared" si="188"/>
        <v>8532.7000000000007</v>
      </c>
      <c r="F224" s="66">
        <f t="shared" si="188"/>
        <v>8200</v>
      </c>
      <c r="G224" s="66">
        <f t="shared" si="188"/>
        <v>7468.6390000000001</v>
      </c>
      <c r="H224" s="66">
        <f t="shared" si="188"/>
        <v>14993.410231297863</v>
      </c>
      <c r="I224" s="66">
        <f t="shared" si="188"/>
        <v>3779.39</v>
      </c>
      <c r="J224" s="66">
        <f t="shared" si="188"/>
        <v>45687.87481021406</v>
      </c>
      <c r="K224" s="66">
        <f t="shared" si="188"/>
        <v>13725.886427295311</v>
      </c>
      <c r="L224" s="66">
        <f t="shared" si="188"/>
        <v>36865.696427814393</v>
      </c>
      <c r="M224" s="66">
        <f>M225+M226+M227</f>
        <v>2950</v>
      </c>
      <c r="N224" s="66">
        <f t="shared" ref="N224" si="189">N225+N226+N227</f>
        <v>12122.907232850001</v>
      </c>
      <c r="O224" s="66">
        <f>O225+O226+O227</f>
        <v>3264.9340660559101</v>
      </c>
      <c r="P224" s="66">
        <f t="shared" ref="P224" si="190">P225+P226+P227</f>
        <v>2176</v>
      </c>
      <c r="Q224" s="66">
        <f>Q225+Q226+Q227</f>
        <v>8663.1830000000009</v>
      </c>
      <c r="R224" s="66">
        <f t="shared" ref="R224" si="191">R225+R226+R227</f>
        <v>5060</v>
      </c>
      <c r="S224" s="66">
        <f>S225+S226+S227</f>
        <v>4161.8285882743803</v>
      </c>
      <c r="T224" s="66">
        <f t="shared" ref="T224" si="192">T225+T226+T227</f>
        <v>6398.0590000000002</v>
      </c>
      <c r="U224" s="66">
        <f>U225+U226+U227</f>
        <v>0</v>
      </c>
      <c r="V224" s="66">
        <f t="shared" ref="V224" si="193">V225+V226+V227</f>
        <v>690</v>
      </c>
      <c r="W224" s="66">
        <f>W225+W226+W227</f>
        <v>0</v>
      </c>
      <c r="X224" s="66">
        <f t="shared" ref="X224" si="194">X225+X226+X227</f>
        <v>0</v>
      </c>
      <c r="Y224" s="66">
        <f>Y225+Y226+Y227</f>
        <v>0</v>
      </c>
      <c r="Z224" s="66">
        <f t="shared" ref="Z224" si="195">Z225+Z226+Z227</f>
        <v>0</v>
      </c>
      <c r="AA224" s="66">
        <f t="shared" si="185"/>
        <v>93447.117123137534</v>
      </c>
      <c r="AB224" s="66">
        <f t="shared" si="186"/>
        <v>123993.94770217632</v>
      </c>
    </row>
    <row r="225" spans="1:28" s="10" customFormat="1" x14ac:dyDescent="0.25">
      <c r="A225" s="29" t="s">
        <v>176</v>
      </c>
      <c r="B225" s="15" t="s">
        <v>665</v>
      </c>
      <c r="C225" s="62" t="s">
        <v>319</v>
      </c>
      <c r="D225" s="66">
        <v>3311.5639212095307</v>
      </c>
      <c r="E225" s="66">
        <v>2484.4819550000002</v>
      </c>
      <c r="F225" s="66">
        <v>0</v>
      </c>
      <c r="G225" s="66">
        <v>812.35199999999998</v>
      </c>
      <c r="H225" s="66">
        <v>2583.7292259492665</v>
      </c>
      <c r="I225" s="66">
        <v>1115.7439999999999</v>
      </c>
      <c r="J225" s="66">
        <v>1447.6982177426294</v>
      </c>
      <c r="K225" s="66">
        <v>1430.5252255856458</v>
      </c>
      <c r="L225" s="66">
        <v>1924.1045919646388</v>
      </c>
      <c r="M225" s="66">
        <v>0</v>
      </c>
      <c r="N225" s="66">
        <v>1323.8670199999999</v>
      </c>
      <c r="O225" s="66">
        <v>0</v>
      </c>
      <c r="P225" s="66">
        <v>0</v>
      </c>
      <c r="Q225" s="66">
        <v>0</v>
      </c>
      <c r="R225" s="66">
        <v>0</v>
      </c>
      <c r="S225" s="66">
        <v>0</v>
      </c>
      <c r="T225" s="66">
        <v>0</v>
      </c>
      <c r="U225" s="66">
        <v>0</v>
      </c>
      <c r="V225" s="66">
        <v>0</v>
      </c>
      <c r="W225" s="66">
        <v>0</v>
      </c>
      <c r="X225" s="66">
        <v>0</v>
      </c>
      <c r="Y225" s="66">
        <v>0</v>
      </c>
      <c r="Z225" s="66">
        <v>0</v>
      </c>
      <c r="AA225" s="66">
        <f t="shared" si="185"/>
        <v>5461.9526692775416</v>
      </c>
      <c r="AB225" s="66">
        <f t="shared" si="186"/>
        <v>7279.3990556565341</v>
      </c>
    </row>
    <row r="226" spans="1:28" s="10" customFormat="1" x14ac:dyDescent="0.25">
      <c r="A226" s="29" t="s">
        <v>177</v>
      </c>
      <c r="B226" s="15" t="s">
        <v>675</v>
      </c>
      <c r="C226" s="62" t="s">
        <v>319</v>
      </c>
      <c r="D226" s="66">
        <v>2906.7486745488873</v>
      </c>
      <c r="E226" s="66">
        <v>0</v>
      </c>
      <c r="F226" s="66">
        <v>0</v>
      </c>
      <c r="G226" s="66">
        <v>56</v>
      </c>
      <c r="H226" s="66">
        <v>0</v>
      </c>
      <c r="I226" s="66">
        <v>530.58799999999997</v>
      </c>
      <c r="J226" s="66">
        <v>8.3879999999999999</v>
      </c>
      <c r="K226" s="66">
        <v>0</v>
      </c>
      <c r="L226" s="66">
        <v>294.39654121930209</v>
      </c>
      <c r="M226" s="66">
        <v>0</v>
      </c>
      <c r="N226" s="66">
        <v>0</v>
      </c>
      <c r="O226" s="66">
        <v>0</v>
      </c>
      <c r="P226" s="66">
        <v>557.72777362700003</v>
      </c>
      <c r="Q226" s="66">
        <v>0</v>
      </c>
      <c r="R226" s="66">
        <v>646.40211070700002</v>
      </c>
      <c r="S226" s="66">
        <v>0</v>
      </c>
      <c r="T226" s="66">
        <v>0</v>
      </c>
      <c r="U226" s="66">
        <v>0</v>
      </c>
      <c r="V226" s="66">
        <v>0</v>
      </c>
      <c r="W226" s="66">
        <v>0</v>
      </c>
      <c r="X226" s="66">
        <v>0</v>
      </c>
      <c r="Y226" s="66">
        <v>0</v>
      </c>
      <c r="Z226" s="66">
        <v>0</v>
      </c>
      <c r="AA226" s="66">
        <f t="shared" si="185"/>
        <v>8.3879999999999999</v>
      </c>
      <c r="AB226" s="66">
        <f t="shared" si="186"/>
        <v>1506.9144255533022</v>
      </c>
    </row>
    <row r="227" spans="1:28" s="10" customFormat="1" x14ac:dyDescent="0.25">
      <c r="A227" s="29" t="s">
        <v>212</v>
      </c>
      <c r="B227" s="15" t="s">
        <v>52</v>
      </c>
      <c r="C227" s="62" t="s">
        <v>319</v>
      </c>
      <c r="D227" s="66">
        <v>13566.897404241583</v>
      </c>
      <c r="E227" s="66">
        <v>6048.2180449999996</v>
      </c>
      <c r="F227" s="66">
        <v>8200</v>
      </c>
      <c r="G227" s="66">
        <v>6600.2870000000003</v>
      </c>
      <c r="H227" s="66">
        <v>12409.681005348597</v>
      </c>
      <c r="I227" s="66">
        <v>2133.058</v>
      </c>
      <c r="J227" s="66">
        <v>44231.788592471428</v>
      </c>
      <c r="K227" s="66">
        <v>12295.361201709664</v>
      </c>
      <c r="L227" s="66">
        <v>34647.195294630452</v>
      </c>
      <c r="M227" s="66">
        <v>2950</v>
      </c>
      <c r="N227" s="66">
        <v>10799.040212850001</v>
      </c>
      <c r="O227" s="66">
        <v>3264.9340660559101</v>
      </c>
      <c r="P227" s="66">
        <v>1618.272226373</v>
      </c>
      <c r="Q227" s="66">
        <v>8663.1830000000009</v>
      </c>
      <c r="R227" s="66">
        <v>4413.5978892929998</v>
      </c>
      <c r="S227" s="66">
        <v>4161.8285882743803</v>
      </c>
      <c r="T227" s="66">
        <v>6398.0590000000002</v>
      </c>
      <c r="U227" s="66">
        <v>0</v>
      </c>
      <c r="V227" s="66">
        <v>690</v>
      </c>
      <c r="W227" s="66">
        <v>0</v>
      </c>
      <c r="X227" s="66">
        <v>0</v>
      </c>
      <c r="Y227" s="66">
        <v>0</v>
      </c>
      <c r="Z227" s="66">
        <v>0</v>
      </c>
      <c r="AA227" s="66">
        <f t="shared" si="185"/>
        <v>87976.776453859988</v>
      </c>
      <c r="AB227" s="66">
        <f t="shared" si="186"/>
        <v>115207.63422096646</v>
      </c>
    </row>
    <row r="228" spans="1:28" s="10" customFormat="1" x14ac:dyDescent="0.25">
      <c r="A228" s="29" t="s">
        <v>126</v>
      </c>
      <c r="B228" s="18" t="s">
        <v>492</v>
      </c>
      <c r="C228" s="62" t="s">
        <v>319</v>
      </c>
      <c r="D228" s="66">
        <v>0</v>
      </c>
      <c r="E228" s="66">
        <v>0</v>
      </c>
      <c r="F228" s="66">
        <v>0</v>
      </c>
      <c r="G228" s="66">
        <v>0</v>
      </c>
      <c r="H228" s="66">
        <v>0</v>
      </c>
      <c r="I228" s="66">
        <v>0</v>
      </c>
      <c r="J228" s="66">
        <v>0</v>
      </c>
      <c r="K228" s="66">
        <v>0</v>
      </c>
      <c r="L228" s="66">
        <v>0</v>
      </c>
      <c r="M228" s="66">
        <v>0</v>
      </c>
      <c r="N228" s="66">
        <v>0</v>
      </c>
      <c r="O228" s="66">
        <v>0</v>
      </c>
      <c r="P228" s="66">
        <v>0</v>
      </c>
      <c r="Q228" s="66">
        <v>0</v>
      </c>
      <c r="R228" s="66">
        <v>0</v>
      </c>
      <c r="S228" s="66">
        <v>0</v>
      </c>
      <c r="T228" s="66">
        <v>0</v>
      </c>
      <c r="U228" s="66">
        <v>0</v>
      </c>
      <c r="V228" s="66">
        <v>0</v>
      </c>
      <c r="W228" s="66">
        <v>0</v>
      </c>
      <c r="X228" s="66">
        <v>0</v>
      </c>
      <c r="Y228" s="66">
        <v>0</v>
      </c>
      <c r="Z228" s="66">
        <v>0</v>
      </c>
      <c r="AA228" s="66">
        <f t="shared" si="185"/>
        <v>0</v>
      </c>
      <c r="AB228" s="66">
        <f t="shared" si="186"/>
        <v>0</v>
      </c>
    </row>
    <row r="229" spans="1:28" s="10" customFormat="1" ht="16.5" customHeight="1" x14ac:dyDescent="0.25">
      <c r="A229" s="29" t="s">
        <v>127</v>
      </c>
      <c r="B229" s="18" t="s">
        <v>616</v>
      </c>
      <c r="C229" s="62" t="s">
        <v>319</v>
      </c>
      <c r="D229" s="66" t="s">
        <v>84</v>
      </c>
      <c r="E229" s="66" t="s">
        <v>84</v>
      </c>
      <c r="F229" s="66" t="s">
        <v>84</v>
      </c>
      <c r="G229" s="66" t="s">
        <v>84</v>
      </c>
      <c r="H229" s="66" t="s">
        <v>84</v>
      </c>
      <c r="I229" s="66" t="s">
        <v>84</v>
      </c>
      <c r="J229" s="66" t="s">
        <v>84</v>
      </c>
      <c r="K229" s="66" t="s">
        <v>84</v>
      </c>
      <c r="L229" s="66" t="s">
        <v>84</v>
      </c>
      <c r="M229" s="66" t="s">
        <v>84</v>
      </c>
      <c r="N229" s="66" t="s">
        <v>84</v>
      </c>
      <c r="O229" s="66" t="s">
        <v>84</v>
      </c>
      <c r="P229" s="66" t="s">
        <v>84</v>
      </c>
      <c r="Q229" s="66" t="s">
        <v>84</v>
      </c>
      <c r="R229" s="66" t="s">
        <v>84</v>
      </c>
      <c r="S229" s="66" t="s">
        <v>84</v>
      </c>
      <c r="T229" s="66" t="s">
        <v>84</v>
      </c>
      <c r="U229" s="66" t="s">
        <v>84</v>
      </c>
      <c r="V229" s="66" t="s">
        <v>84</v>
      </c>
      <c r="W229" s="66" t="s">
        <v>84</v>
      </c>
      <c r="X229" s="66" t="s">
        <v>84</v>
      </c>
      <c r="Y229" s="66" t="s">
        <v>84</v>
      </c>
      <c r="Z229" s="66" t="s">
        <v>84</v>
      </c>
      <c r="AA229" s="66" t="s">
        <v>84</v>
      </c>
      <c r="AB229" s="66" t="s">
        <v>84</v>
      </c>
    </row>
    <row r="230" spans="1:28" s="10" customFormat="1" x14ac:dyDescent="0.25">
      <c r="A230" s="29" t="s">
        <v>230</v>
      </c>
      <c r="B230" s="15" t="s">
        <v>236</v>
      </c>
      <c r="C230" s="62" t="s">
        <v>319</v>
      </c>
      <c r="D230" s="66" t="s">
        <v>84</v>
      </c>
      <c r="E230" s="66" t="s">
        <v>84</v>
      </c>
      <c r="F230" s="66" t="s">
        <v>84</v>
      </c>
      <c r="G230" s="66" t="s">
        <v>84</v>
      </c>
      <c r="H230" s="66" t="s">
        <v>84</v>
      </c>
      <c r="I230" s="66" t="s">
        <v>84</v>
      </c>
      <c r="J230" s="66" t="s">
        <v>84</v>
      </c>
      <c r="K230" s="66" t="s">
        <v>84</v>
      </c>
      <c r="L230" s="66" t="s">
        <v>84</v>
      </c>
      <c r="M230" s="66" t="s">
        <v>84</v>
      </c>
      <c r="N230" s="66" t="s">
        <v>84</v>
      </c>
      <c r="O230" s="66" t="s">
        <v>84</v>
      </c>
      <c r="P230" s="66" t="s">
        <v>84</v>
      </c>
      <c r="Q230" s="66" t="s">
        <v>84</v>
      </c>
      <c r="R230" s="66" t="s">
        <v>84</v>
      </c>
      <c r="S230" s="66" t="s">
        <v>84</v>
      </c>
      <c r="T230" s="66" t="s">
        <v>84</v>
      </c>
      <c r="U230" s="66" t="s">
        <v>84</v>
      </c>
      <c r="V230" s="66" t="s">
        <v>84</v>
      </c>
      <c r="W230" s="66" t="s">
        <v>84</v>
      </c>
      <c r="X230" s="66" t="s">
        <v>84</v>
      </c>
      <c r="Y230" s="66" t="s">
        <v>84</v>
      </c>
      <c r="Z230" s="66" t="s">
        <v>84</v>
      </c>
      <c r="AA230" s="66" t="s">
        <v>84</v>
      </c>
      <c r="AB230" s="66" t="s">
        <v>84</v>
      </c>
    </row>
    <row r="231" spans="1:28" s="10" customFormat="1" x14ac:dyDescent="0.25">
      <c r="A231" s="29" t="s">
        <v>231</v>
      </c>
      <c r="B231" s="15" t="s">
        <v>666</v>
      </c>
      <c r="C231" s="62" t="s">
        <v>319</v>
      </c>
      <c r="D231" s="66" t="s">
        <v>84</v>
      </c>
      <c r="E231" s="66" t="s">
        <v>84</v>
      </c>
      <c r="F231" s="66" t="s">
        <v>84</v>
      </c>
      <c r="G231" s="66" t="s">
        <v>84</v>
      </c>
      <c r="H231" s="66" t="s">
        <v>84</v>
      </c>
      <c r="I231" s="66" t="s">
        <v>84</v>
      </c>
      <c r="J231" s="66" t="s">
        <v>84</v>
      </c>
      <c r="K231" s="66" t="s">
        <v>84</v>
      </c>
      <c r="L231" s="66" t="s">
        <v>84</v>
      </c>
      <c r="M231" s="66" t="s">
        <v>84</v>
      </c>
      <c r="N231" s="66" t="s">
        <v>84</v>
      </c>
      <c r="O231" s="66" t="s">
        <v>84</v>
      </c>
      <c r="P231" s="66" t="s">
        <v>84</v>
      </c>
      <c r="Q231" s="66" t="s">
        <v>84</v>
      </c>
      <c r="R231" s="66" t="s">
        <v>84</v>
      </c>
      <c r="S231" s="66" t="s">
        <v>84</v>
      </c>
      <c r="T231" s="66" t="s">
        <v>84</v>
      </c>
      <c r="U231" s="66" t="s">
        <v>84</v>
      </c>
      <c r="V231" s="66" t="s">
        <v>84</v>
      </c>
      <c r="W231" s="66" t="s">
        <v>84</v>
      </c>
      <c r="X231" s="66" t="s">
        <v>84</v>
      </c>
      <c r="Y231" s="66" t="s">
        <v>84</v>
      </c>
      <c r="Z231" s="66" t="s">
        <v>84</v>
      </c>
      <c r="AA231" s="66" t="s">
        <v>84</v>
      </c>
      <c r="AB231" s="66" t="s">
        <v>84</v>
      </c>
    </row>
    <row r="232" spans="1:28" s="10" customFormat="1" x14ac:dyDescent="0.25">
      <c r="A232" s="29" t="s">
        <v>232</v>
      </c>
      <c r="B232" s="18" t="s">
        <v>210</v>
      </c>
      <c r="C232" s="62" t="s">
        <v>319</v>
      </c>
      <c r="D232" s="66" t="s">
        <v>84</v>
      </c>
      <c r="E232" s="66" t="s">
        <v>84</v>
      </c>
      <c r="F232" s="66" t="s">
        <v>84</v>
      </c>
      <c r="G232" s="66" t="s">
        <v>84</v>
      </c>
      <c r="H232" s="66" t="s">
        <v>84</v>
      </c>
      <c r="I232" s="66" t="s">
        <v>84</v>
      </c>
      <c r="J232" s="66" t="s">
        <v>84</v>
      </c>
      <c r="K232" s="66" t="s">
        <v>84</v>
      </c>
      <c r="L232" s="66" t="s">
        <v>84</v>
      </c>
      <c r="M232" s="66" t="s">
        <v>84</v>
      </c>
      <c r="N232" s="66" t="s">
        <v>84</v>
      </c>
      <c r="O232" s="66" t="s">
        <v>84</v>
      </c>
      <c r="P232" s="66" t="s">
        <v>84</v>
      </c>
      <c r="Q232" s="66" t="s">
        <v>84</v>
      </c>
      <c r="R232" s="66" t="s">
        <v>84</v>
      </c>
      <c r="S232" s="66" t="s">
        <v>84</v>
      </c>
      <c r="T232" s="66" t="s">
        <v>84</v>
      </c>
      <c r="U232" s="66" t="s">
        <v>84</v>
      </c>
      <c r="V232" s="66" t="s">
        <v>84</v>
      </c>
      <c r="W232" s="66" t="s">
        <v>84</v>
      </c>
      <c r="X232" s="66" t="s">
        <v>84</v>
      </c>
      <c r="Y232" s="66" t="s">
        <v>84</v>
      </c>
      <c r="Z232" s="66" t="s">
        <v>84</v>
      </c>
      <c r="AA232" s="66" t="s">
        <v>84</v>
      </c>
      <c r="AB232" s="66" t="s">
        <v>84</v>
      </c>
    </row>
    <row r="233" spans="1:28" s="10" customFormat="1" x14ac:dyDescent="0.25">
      <c r="A233" s="29" t="s">
        <v>233</v>
      </c>
      <c r="B233" s="18" t="s">
        <v>211</v>
      </c>
      <c r="C233" s="62" t="s">
        <v>319</v>
      </c>
      <c r="D233" s="66" t="s">
        <v>84</v>
      </c>
      <c r="E233" s="66" t="s">
        <v>84</v>
      </c>
      <c r="F233" s="66" t="s">
        <v>84</v>
      </c>
      <c r="G233" s="66" t="s">
        <v>84</v>
      </c>
      <c r="H233" s="66" t="s">
        <v>84</v>
      </c>
      <c r="I233" s="66" t="s">
        <v>84</v>
      </c>
      <c r="J233" s="66" t="s">
        <v>84</v>
      </c>
      <c r="K233" s="66" t="s">
        <v>84</v>
      </c>
      <c r="L233" s="66" t="s">
        <v>84</v>
      </c>
      <c r="M233" s="66" t="s">
        <v>84</v>
      </c>
      <c r="N233" s="66" t="s">
        <v>84</v>
      </c>
      <c r="O233" s="66" t="s">
        <v>84</v>
      </c>
      <c r="P233" s="66" t="s">
        <v>84</v>
      </c>
      <c r="Q233" s="66" t="s">
        <v>84</v>
      </c>
      <c r="R233" s="66" t="s">
        <v>84</v>
      </c>
      <c r="S233" s="66" t="s">
        <v>84</v>
      </c>
      <c r="T233" s="66" t="s">
        <v>84</v>
      </c>
      <c r="U233" s="66" t="s">
        <v>84</v>
      </c>
      <c r="V233" s="66" t="s">
        <v>84</v>
      </c>
      <c r="W233" s="66" t="s">
        <v>84</v>
      </c>
      <c r="X233" s="66" t="s">
        <v>84</v>
      </c>
      <c r="Y233" s="66" t="s">
        <v>84</v>
      </c>
      <c r="Z233" s="66" t="s">
        <v>84</v>
      </c>
      <c r="AA233" s="66" t="s">
        <v>84</v>
      </c>
      <c r="AB233" s="66" t="s">
        <v>84</v>
      </c>
    </row>
    <row r="234" spans="1:28" s="10" customFormat="1" x14ac:dyDescent="0.25">
      <c r="A234" s="29" t="s">
        <v>234</v>
      </c>
      <c r="B234" s="18" t="s">
        <v>667</v>
      </c>
      <c r="C234" s="62" t="s">
        <v>319</v>
      </c>
      <c r="D234" s="66">
        <v>0</v>
      </c>
      <c r="E234" s="66">
        <v>0</v>
      </c>
      <c r="F234" s="66">
        <v>3000</v>
      </c>
      <c r="G234" s="66">
        <v>57.07785293629663</v>
      </c>
      <c r="H234" s="66">
        <v>21.434643580000849</v>
      </c>
      <c r="I234" s="66">
        <v>0</v>
      </c>
      <c r="J234" s="66">
        <v>9.9999900000020858</v>
      </c>
      <c r="K234" s="66">
        <v>1.5888000000007449</v>
      </c>
      <c r="L234" s="66">
        <v>0</v>
      </c>
      <c r="M234" s="66">
        <v>3.0887999999998139</v>
      </c>
      <c r="N234" s="66">
        <v>0</v>
      </c>
      <c r="O234" s="66">
        <v>5.0887999999998135</v>
      </c>
      <c r="P234" s="66">
        <v>0</v>
      </c>
      <c r="Q234" s="66">
        <v>8.5888000000007452</v>
      </c>
      <c r="R234" s="66">
        <v>0</v>
      </c>
      <c r="S234" s="66">
        <v>9.0887999999998144</v>
      </c>
      <c r="T234" s="66">
        <v>0</v>
      </c>
      <c r="U234" s="66">
        <v>0</v>
      </c>
      <c r="V234" s="66">
        <v>0</v>
      </c>
      <c r="W234" s="66">
        <v>0</v>
      </c>
      <c r="X234" s="66">
        <v>0</v>
      </c>
      <c r="Y234" s="66">
        <v>0</v>
      </c>
      <c r="Z234" s="66">
        <v>0</v>
      </c>
      <c r="AA234" s="66">
        <f t="shared" si="185"/>
        <v>58.878633580003864</v>
      </c>
      <c r="AB234" s="66">
        <f t="shared" si="186"/>
        <v>31.434633580002934</v>
      </c>
    </row>
    <row r="235" spans="1:28" s="11" customFormat="1" x14ac:dyDescent="0.25">
      <c r="A235" s="28" t="s">
        <v>128</v>
      </c>
      <c r="B235" s="19" t="s">
        <v>617</v>
      </c>
      <c r="C235" s="61" t="s">
        <v>319</v>
      </c>
      <c r="D235" s="66">
        <f t="shared" ref="D235:L235" si="196">D236+D240+D241</f>
        <v>13736.864</v>
      </c>
      <c r="E235" s="66">
        <f t="shared" si="196"/>
        <v>9889.3234059999995</v>
      </c>
      <c r="F235" s="66">
        <f t="shared" si="196"/>
        <v>13726.413</v>
      </c>
      <c r="G235" s="66">
        <f t="shared" si="196"/>
        <v>7887.5560000000005</v>
      </c>
      <c r="H235" s="66">
        <f t="shared" si="196"/>
        <v>15902.955525099997</v>
      </c>
      <c r="I235" s="66">
        <f t="shared" si="196"/>
        <v>2868.2427649642686</v>
      </c>
      <c r="J235" s="66">
        <f t="shared" si="196"/>
        <v>46039.058145382536</v>
      </c>
      <c r="K235" s="66">
        <f t="shared" si="196"/>
        <v>12295.361627726741</v>
      </c>
      <c r="L235" s="66">
        <f t="shared" si="196"/>
        <v>35612.143221059843</v>
      </c>
      <c r="M235" s="66">
        <f>M236+M240+M241</f>
        <v>5079.8937828715916</v>
      </c>
      <c r="N235" s="66">
        <f t="shared" ref="N235" si="197">N236+N240+N241</f>
        <v>11197.808492549368</v>
      </c>
      <c r="O235" s="66">
        <f>O236+O240+O241</f>
        <v>5260.9175903754758</v>
      </c>
      <c r="P235" s="66">
        <f t="shared" ref="P235" si="198">P236+P240+P241</f>
        <v>3378.4241629636531</v>
      </c>
      <c r="Q235" s="66">
        <f>Q236+Q240+Q241</f>
        <v>10528.729959171858</v>
      </c>
      <c r="R235" s="66">
        <f t="shared" ref="R235" si="199">R236+R240+R241</f>
        <v>6230.5029057668389</v>
      </c>
      <c r="S235" s="66">
        <f>S236+S240+S241</f>
        <v>6726.6606307107704</v>
      </c>
      <c r="T235" s="66">
        <f t="shared" ref="T235" si="200">T236+T240+T241</f>
        <v>8023.5960624120789</v>
      </c>
      <c r="U235" s="66">
        <f>U236+U240+U241</f>
        <v>1041.0181197095508</v>
      </c>
      <c r="V235" s="66">
        <f t="shared" ref="V235" si="201">V236+V240+V241</f>
        <v>2952.0157256401749</v>
      </c>
      <c r="W235" s="66">
        <f>W236+W240+W241</f>
        <v>1116.6903156837711</v>
      </c>
      <c r="X235" s="66">
        <f t="shared" ref="X235" si="202">X236+X240+X241</f>
        <v>2460.4548883694479</v>
      </c>
      <c r="Y235" s="66">
        <f>Y236+Y240+Y241</f>
        <v>1095.3126994728273</v>
      </c>
      <c r="Z235" s="66">
        <f t="shared" ref="Z235" si="203">Z236+Z240+Z241</f>
        <v>2627.8656113733623</v>
      </c>
      <c r="AA235" s="66">
        <f t="shared" si="185"/>
        <v>105086.59839620511</v>
      </c>
      <c r="AB235" s="66">
        <f t="shared" si="186"/>
        <v>134424.8247406173</v>
      </c>
    </row>
    <row r="236" spans="1:28" s="10" customFormat="1" x14ac:dyDescent="0.25">
      <c r="A236" s="29" t="s">
        <v>129</v>
      </c>
      <c r="B236" s="18" t="s">
        <v>618</v>
      </c>
      <c r="C236" s="62" t="s">
        <v>319</v>
      </c>
      <c r="D236" s="66">
        <f t="shared" ref="D236:L236" si="204">D237+D238+D239</f>
        <v>13721.403</v>
      </c>
      <c r="E236" s="66">
        <f t="shared" si="204"/>
        <v>6812.700006</v>
      </c>
      <c r="F236" s="66">
        <f t="shared" si="204"/>
        <v>11646.48</v>
      </c>
      <c r="G236" s="66">
        <f t="shared" si="204"/>
        <v>7480.0830000000005</v>
      </c>
      <c r="H236" s="66">
        <f t="shared" si="204"/>
        <v>15490.492937609997</v>
      </c>
      <c r="I236" s="66">
        <f t="shared" si="204"/>
        <v>2600</v>
      </c>
      <c r="J236" s="66">
        <f t="shared" si="204"/>
        <v>45917.881655382531</v>
      </c>
      <c r="K236" s="66">
        <f t="shared" si="204"/>
        <v>12295.361627726741</v>
      </c>
      <c r="L236" s="66">
        <f t="shared" si="204"/>
        <v>35612.142891059841</v>
      </c>
      <c r="M236" s="66">
        <f>M237+M238+M239</f>
        <v>4358.1983455934596</v>
      </c>
      <c r="N236" s="66">
        <f t="shared" ref="N236" si="205">N237+N238+N239</f>
        <v>10972.896717458461</v>
      </c>
      <c r="O236" s="66">
        <f>O237+O238+O239</f>
        <v>4607.3610665336655</v>
      </c>
      <c r="P236" s="66">
        <f t="shared" ref="P236" si="206">P237+P238+P239</f>
        <v>3111</v>
      </c>
      <c r="Q236" s="66">
        <f>Q237+Q238+Q239</f>
        <v>10195</v>
      </c>
      <c r="R236" s="66">
        <f t="shared" ref="R236" si="207">R237+R238+R239</f>
        <v>6024</v>
      </c>
      <c r="S236" s="66">
        <f>S237+S238+S239</f>
        <v>6445.8019999999997</v>
      </c>
      <c r="T236" s="66">
        <f t="shared" ref="T236" si="208">T237+T238+T239</f>
        <v>7671.0590000000002</v>
      </c>
      <c r="U236" s="66">
        <f>U237+U238+U239</f>
        <v>610</v>
      </c>
      <c r="V236" s="66">
        <f t="shared" ref="V236" si="209">V237+V238+V239</f>
        <v>2609</v>
      </c>
      <c r="W236" s="66">
        <f>W237+W238+W239</f>
        <v>650</v>
      </c>
      <c r="X236" s="66">
        <f t="shared" ref="X236" si="210">X237+X238+X239</f>
        <v>1675.739</v>
      </c>
      <c r="Y236" s="66">
        <f>Y237+Y238+Y239</f>
        <v>650</v>
      </c>
      <c r="Z236" s="66">
        <f t="shared" ref="Z236" si="211">Z237+Z238+Z239</f>
        <v>1823</v>
      </c>
      <c r="AA236" s="66">
        <f t="shared" si="185"/>
        <v>101220.09763284637</v>
      </c>
      <c r="AB236" s="66">
        <f t="shared" si="186"/>
        <v>130907.21220151083</v>
      </c>
    </row>
    <row r="237" spans="1:28" s="10" customFormat="1" x14ac:dyDescent="0.25">
      <c r="A237" s="29" t="s">
        <v>694</v>
      </c>
      <c r="B237" s="15" t="s">
        <v>665</v>
      </c>
      <c r="C237" s="62" t="s">
        <v>319</v>
      </c>
      <c r="D237" s="66">
        <v>154.50559575841808</v>
      </c>
      <c r="E237" s="66">
        <v>764.48196100000018</v>
      </c>
      <c r="F237" s="66">
        <v>3446.48</v>
      </c>
      <c r="G237" s="66">
        <v>879.79600000000005</v>
      </c>
      <c r="H237" s="66">
        <v>3080.8119322614016</v>
      </c>
      <c r="I237" s="66">
        <v>466.94200000000001</v>
      </c>
      <c r="J237" s="66">
        <v>1686.0930629110992</v>
      </c>
      <c r="K237" s="66">
        <v>4.2601707763969897E-4</v>
      </c>
      <c r="L237" s="66">
        <v>964.94759642938527</v>
      </c>
      <c r="M237" s="66">
        <v>1408.1983455934599</v>
      </c>
      <c r="N237" s="66">
        <v>173.85650460845977</v>
      </c>
      <c r="O237" s="66">
        <v>1342.427000477755</v>
      </c>
      <c r="P237" s="66">
        <v>1492.727773627</v>
      </c>
      <c r="Q237" s="66">
        <v>1531.817</v>
      </c>
      <c r="R237" s="66">
        <v>1610.4021107069998</v>
      </c>
      <c r="S237" s="66">
        <v>2283.9734117256198</v>
      </c>
      <c r="T237" s="66">
        <v>1273</v>
      </c>
      <c r="U237" s="66">
        <v>610</v>
      </c>
      <c r="V237" s="66">
        <v>1919</v>
      </c>
      <c r="W237" s="66">
        <v>650</v>
      </c>
      <c r="X237" s="66">
        <v>1675.739</v>
      </c>
      <c r="Y237" s="66">
        <v>650</v>
      </c>
      <c r="Z237" s="66">
        <v>1823</v>
      </c>
      <c r="AA237" s="66">
        <f t="shared" si="185"/>
        <v>13243.321178986411</v>
      </c>
      <c r="AB237" s="66">
        <f t="shared" si="186"/>
        <v>15699.577980544345</v>
      </c>
    </row>
    <row r="238" spans="1:28" s="10" customFormat="1" x14ac:dyDescent="0.25">
      <c r="A238" s="29" t="s">
        <v>695</v>
      </c>
      <c r="B238" s="15" t="s">
        <v>675</v>
      </c>
      <c r="C238" s="62" t="s">
        <v>319</v>
      </c>
      <c r="D238" s="66">
        <v>2246.2053999999998</v>
      </c>
      <c r="E238" s="66">
        <v>0</v>
      </c>
      <c r="F238" s="66">
        <v>2083.348</v>
      </c>
      <c r="G238" s="66">
        <v>1195.9649999999999</v>
      </c>
      <c r="H238" s="66">
        <v>1195.9649999999999</v>
      </c>
      <c r="I238" s="66">
        <v>0</v>
      </c>
      <c r="J238" s="66">
        <v>218.88139999999999</v>
      </c>
      <c r="K238" s="66">
        <v>0</v>
      </c>
      <c r="L238" s="66">
        <v>0</v>
      </c>
      <c r="M238" s="66">
        <v>0</v>
      </c>
      <c r="N238" s="66">
        <v>0</v>
      </c>
      <c r="O238" s="66">
        <v>0</v>
      </c>
      <c r="P238" s="66">
        <v>0</v>
      </c>
      <c r="Q238" s="66">
        <v>0</v>
      </c>
      <c r="R238" s="66">
        <v>0</v>
      </c>
      <c r="S238" s="66">
        <v>0</v>
      </c>
      <c r="T238" s="66">
        <v>0</v>
      </c>
      <c r="U238" s="66">
        <v>0</v>
      </c>
      <c r="V238" s="66">
        <v>0</v>
      </c>
      <c r="W238" s="66">
        <v>0</v>
      </c>
      <c r="X238" s="66">
        <v>0</v>
      </c>
      <c r="Y238" s="66">
        <v>0</v>
      </c>
      <c r="Z238" s="66">
        <v>0</v>
      </c>
      <c r="AA238" s="66">
        <f t="shared" si="185"/>
        <v>1414.8463999999999</v>
      </c>
      <c r="AB238" s="66">
        <f t="shared" si="186"/>
        <v>1414.8463999999999</v>
      </c>
    </row>
    <row r="239" spans="1:28" s="10" customFormat="1" x14ac:dyDescent="0.25">
      <c r="A239" s="29" t="s">
        <v>696</v>
      </c>
      <c r="B239" s="15" t="s">
        <v>52</v>
      </c>
      <c r="C239" s="62" t="s">
        <v>319</v>
      </c>
      <c r="D239" s="66">
        <v>11320.692004241582</v>
      </c>
      <c r="E239" s="66">
        <v>6048.2180449999996</v>
      </c>
      <c r="F239" s="66">
        <v>6116.652</v>
      </c>
      <c r="G239" s="66">
        <v>5404.3220000000001</v>
      </c>
      <c r="H239" s="66">
        <v>11213.716005348597</v>
      </c>
      <c r="I239" s="66">
        <v>2133.058</v>
      </c>
      <c r="J239" s="66">
        <v>44012.90719247143</v>
      </c>
      <c r="K239" s="66">
        <v>12295.361201709664</v>
      </c>
      <c r="L239" s="66">
        <v>34647.195294630452</v>
      </c>
      <c r="M239" s="66">
        <v>2950</v>
      </c>
      <c r="N239" s="66">
        <v>10799.040212850001</v>
      </c>
      <c r="O239" s="66">
        <v>3264.9340660559101</v>
      </c>
      <c r="P239" s="66">
        <v>1618.272226373</v>
      </c>
      <c r="Q239" s="66">
        <v>8663.1830000000009</v>
      </c>
      <c r="R239" s="66">
        <v>4413.5978892929998</v>
      </c>
      <c r="S239" s="66">
        <v>4161.8285882743803</v>
      </c>
      <c r="T239" s="66">
        <v>6398.0590000000002</v>
      </c>
      <c r="U239" s="66">
        <v>0</v>
      </c>
      <c r="V239" s="66">
        <v>690</v>
      </c>
      <c r="W239" s="66">
        <v>0</v>
      </c>
      <c r="X239" s="66">
        <v>0</v>
      </c>
      <c r="Y239" s="66">
        <v>0</v>
      </c>
      <c r="Z239" s="66">
        <v>0</v>
      </c>
      <c r="AA239" s="66">
        <f t="shared" si="185"/>
        <v>86561.930053859978</v>
      </c>
      <c r="AB239" s="66">
        <f t="shared" si="186"/>
        <v>113792.78782096646</v>
      </c>
    </row>
    <row r="240" spans="1:28" s="10" customFormat="1" x14ac:dyDescent="0.25">
      <c r="A240" s="29" t="s">
        <v>130</v>
      </c>
      <c r="B240" s="18" t="s">
        <v>7</v>
      </c>
      <c r="C240" s="62" t="s">
        <v>319</v>
      </c>
      <c r="D240" s="66">
        <v>0</v>
      </c>
      <c r="E240" s="66">
        <v>76.62339999999999</v>
      </c>
      <c r="F240" s="66">
        <v>-6.7000000000000004E-2</v>
      </c>
      <c r="G240" s="66">
        <v>407.47300000000001</v>
      </c>
      <c r="H240" s="66">
        <v>402.46258749000003</v>
      </c>
      <c r="I240" s="66">
        <v>268.2427649642687</v>
      </c>
      <c r="J240" s="66">
        <v>111.1765</v>
      </c>
      <c r="K240" s="66">
        <v>0</v>
      </c>
      <c r="L240" s="66">
        <v>3.3E-4</v>
      </c>
      <c r="M240" s="66">
        <v>721.69543727813186</v>
      </c>
      <c r="N240" s="66">
        <v>224.91177509090639</v>
      </c>
      <c r="O240" s="66">
        <v>653.55652384181019</v>
      </c>
      <c r="P240" s="66">
        <v>267.42416296365315</v>
      </c>
      <c r="Q240" s="66">
        <v>333.7299591718579</v>
      </c>
      <c r="R240" s="66">
        <v>206.50290576683935</v>
      </c>
      <c r="S240" s="66">
        <v>280.8586307107704</v>
      </c>
      <c r="T240" s="66">
        <v>352.53706241207846</v>
      </c>
      <c r="U240" s="66">
        <v>431.01811970955066</v>
      </c>
      <c r="V240" s="66">
        <v>343.01572564017505</v>
      </c>
      <c r="W240" s="66">
        <v>466.69031568377113</v>
      </c>
      <c r="X240" s="66">
        <v>784.71588836944784</v>
      </c>
      <c r="Y240" s="66">
        <v>445.31269947282738</v>
      </c>
      <c r="Z240" s="66">
        <v>804.8656113733623</v>
      </c>
      <c r="AA240" s="66">
        <f t="shared" si="185"/>
        <v>3846.5007733587195</v>
      </c>
      <c r="AB240" s="66">
        <f t="shared" si="186"/>
        <v>3497.6125491064627</v>
      </c>
    </row>
    <row r="241" spans="1:28" s="10" customFormat="1" x14ac:dyDescent="0.25">
      <c r="A241" s="29" t="s">
        <v>235</v>
      </c>
      <c r="B241" s="18" t="s">
        <v>668</v>
      </c>
      <c r="C241" s="62" t="s">
        <v>319</v>
      </c>
      <c r="D241" s="66">
        <v>15.461</v>
      </c>
      <c r="E241" s="66">
        <v>3000</v>
      </c>
      <c r="F241" s="66">
        <v>2080</v>
      </c>
      <c r="G241" s="66">
        <v>0</v>
      </c>
      <c r="H241" s="66">
        <v>9.9999999999998259</v>
      </c>
      <c r="I241" s="66">
        <v>6.3892002799548215E-14</v>
      </c>
      <c r="J241" s="66">
        <v>9.9999900000020858</v>
      </c>
      <c r="K241" s="66">
        <v>0</v>
      </c>
      <c r="L241" s="66">
        <v>-1.7881393588048412E-12</v>
      </c>
      <c r="M241" s="66">
        <v>0</v>
      </c>
      <c r="N241" s="66">
        <v>3.7834979593753813E-13</v>
      </c>
      <c r="O241" s="66">
        <v>0</v>
      </c>
      <c r="P241" s="66">
        <v>0</v>
      </c>
      <c r="Q241" s="66">
        <v>0</v>
      </c>
      <c r="R241" s="66">
        <v>0</v>
      </c>
      <c r="S241" s="66">
        <v>0</v>
      </c>
      <c r="T241" s="66">
        <v>0</v>
      </c>
      <c r="U241" s="66">
        <v>0</v>
      </c>
      <c r="V241" s="66">
        <v>0</v>
      </c>
      <c r="W241" s="66">
        <v>0</v>
      </c>
      <c r="X241" s="66">
        <v>0</v>
      </c>
      <c r="Y241" s="66">
        <v>0</v>
      </c>
      <c r="Z241" s="66">
        <v>0</v>
      </c>
      <c r="AA241" s="66">
        <f t="shared" si="185"/>
        <v>19.999990000001912</v>
      </c>
      <c r="AB241" s="66">
        <f t="shared" si="186"/>
        <v>19.999990000000501</v>
      </c>
    </row>
    <row r="242" spans="1:28" s="11" customFormat="1" ht="31.5" x14ac:dyDescent="0.25">
      <c r="A242" s="28" t="s">
        <v>131</v>
      </c>
      <c r="B242" s="19" t="s">
        <v>654</v>
      </c>
      <c r="C242" s="61" t="s">
        <v>319</v>
      </c>
      <c r="D242" s="66">
        <f t="shared" ref="D242:L242" si="212">D167-D185</f>
        <v>594.66731832484948</v>
      </c>
      <c r="E242" s="66">
        <f t="shared" si="212"/>
        <v>6630.0704349462467</v>
      </c>
      <c r="F242" s="66">
        <f t="shared" si="212"/>
        <v>6055.1205569579979</v>
      </c>
      <c r="G242" s="66">
        <f t="shared" si="212"/>
        <v>6583.8608648459631</v>
      </c>
      <c r="H242" s="66">
        <f t="shared" si="212"/>
        <v>6099.4796564310018</v>
      </c>
      <c r="I242" s="66">
        <f t="shared" si="212"/>
        <v>6534.8796438981881</v>
      </c>
      <c r="J242" s="66">
        <f t="shared" si="212"/>
        <v>7055.9725905325977</v>
      </c>
      <c r="K242" s="66">
        <f t="shared" si="212"/>
        <v>7779.0377204160177</v>
      </c>
      <c r="L242" s="66">
        <f t="shared" si="212"/>
        <v>7795.3098428925441</v>
      </c>
      <c r="M242" s="66">
        <f>M167-M185</f>
        <v>7704.17330234369</v>
      </c>
      <c r="N242" s="66">
        <f t="shared" ref="N242" si="213">N167-N185</f>
        <v>5599.5391916561712</v>
      </c>
      <c r="O242" s="66">
        <f>O167-O185</f>
        <v>7093.9549924273961</v>
      </c>
      <c r="P242" s="66">
        <f t="shared" ref="P242" si="214">P167-P185</f>
        <v>5996.5045044671861</v>
      </c>
      <c r="Q242" s="66">
        <f>Q167-Q185</f>
        <v>7141.4100187110598</v>
      </c>
      <c r="R242" s="66">
        <f t="shared" ref="R242" si="215">R167-R185</f>
        <v>6108.0564009160225</v>
      </c>
      <c r="S242" s="66">
        <f>S167-S185</f>
        <v>7889.4607184554043</v>
      </c>
      <c r="T242" s="66">
        <f t="shared" ref="T242" si="216">T167-T185</f>
        <v>6772.0882459748318</v>
      </c>
      <c r="U242" s="66">
        <f>U167-U185</f>
        <v>7776.1715694656232</v>
      </c>
      <c r="V242" s="66">
        <f t="shared" ref="V242" si="217">V167-V185</f>
        <v>7823.0929982617672</v>
      </c>
      <c r="W242" s="66">
        <f>W167-W185</f>
        <v>8086.922285911096</v>
      </c>
      <c r="X242" s="66">
        <f t="shared" ref="X242:Z242" si="218">X167-X185</f>
        <v>8261.8238602331112</v>
      </c>
      <c r="Y242" s="66">
        <f>Y167-Y185</f>
        <v>8380.2850067879262</v>
      </c>
      <c r="Z242" s="66">
        <f t="shared" si="218"/>
        <v>8583.7551943415674</v>
      </c>
      <c r="AA242" s="66">
        <f t="shared" si="185"/>
        <v>75006.86786148182</v>
      </c>
      <c r="AB242" s="66">
        <f t="shared" si="186"/>
        <v>70095.622485706801</v>
      </c>
    </row>
    <row r="243" spans="1:28" s="11" customFormat="1" ht="31.5" x14ac:dyDescent="0.25">
      <c r="A243" s="28" t="s">
        <v>132</v>
      </c>
      <c r="B243" s="19" t="s">
        <v>669</v>
      </c>
      <c r="C243" s="61" t="s">
        <v>319</v>
      </c>
      <c r="D243" s="66">
        <f t="shared" ref="D243:L243" si="219">D244+D245</f>
        <v>-6537.3130257148414</v>
      </c>
      <c r="E243" s="66">
        <f t="shared" si="219"/>
        <v>-5134.2132875290108</v>
      </c>
      <c r="F243" s="66">
        <f t="shared" si="219"/>
        <v>-4802.7206239899997</v>
      </c>
      <c r="G243" s="66">
        <f t="shared" si="219"/>
        <v>-4833.8537999999999</v>
      </c>
      <c r="H243" s="66">
        <f t="shared" si="219"/>
        <v>-4976.9411582509993</v>
      </c>
      <c r="I243" s="66">
        <f t="shared" si="219"/>
        <v>-7088.7663223999998</v>
      </c>
      <c r="J243" s="66">
        <f t="shared" si="219"/>
        <v>-7024.6859551899988</v>
      </c>
      <c r="K243" s="66">
        <f t="shared" si="219"/>
        <v>-9210.6664503645025</v>
      </c>
      <c r="L243" s="66">
        <f t="shared" si="219"/>
        <v>-9021.8616756800002</v>
      </c>
      <c r="M243" s="66">
        <f>M244+M245</f>
        <v>-5620.9438820558262</v>
      </c>
      <c r="N243" s="66">
        <f t="shared" ref="N243" si="220">N244+N245</f>
        <v>-6295.2610826817026</v>
      </c>
      <c r="O243" s="66">
        <f>O244+O245</f>
        <v>-5083.7195976519824</v>
      </c>
      <c r="P243" s="66">
        <f t="shared" ref="P243" si="221">P244+P245</f>
        <v>-4904.3052166678335</v>
      </c>
      <c r="Q243" s="66">
        <f>Q244+Q245</f>
        <v>-5284.1977835245743</v>
      </c>
      <c r="R243" s="66">
        <f t="shared" ref="R243" si="222">R244+R245</f>
        <v>-4944.1627601706105</v>
      </c>
      <c r="S243" s="66">
        <f>S244+S245</f>
        <v>-5387.0010198845475</v>
      </c>
      <c r="T243" s="66">
        <f t="shared" ref="T243" si="223">T244+T245</f>
        <v>-5166.0754169746879</v>
      </c>
      <c r="U243" s="66">
        <f>U244+U245</f>
        <v>-6647.048726722508</v>
      </c>
      <c r="V243" s="66">
        <f t="shared" ref="V243" si="224">V244+V245</f>
        <v>-5594.4505279411696</v>
      </c>
      <c r="W243" s="66">
        <f>W244+W245</f>
        <v>-6913.4850338447795</v>
      </c>
      <c r="X243" s="66">
        <f t="shared" ref="X243:Z243" si="225">X244+X245</f>
        <v>-5829.3098579523376</v>
      </c>
      <c r="Y243" s="66">
        <f>Y244+Y245</f>
        <v>-7190.5787932519434</v>
      </c>
      <c r="Z243" s="66">
        <f t="shared" si="225"/>
        <v>-6045.8584186630414</v>
      </c>
      <c r="AA243" s="66">
        <f t="shared" si="185"/>
        <v>-63339.268400741668</v>
      </c>
      <c r="AB243" s="66">
        <f t="shared" si="186"/>
        <v>-59802.91207017238</v>
      </c>
    </row>
    <row r="244" spans="1:28" s="20" customFormat="1" x14ac:dyDescent="0.25">
      <c r="A244" s="30" t="s">
        <v>237</v>
      </c>
      <c r="B244" s="41" t="s">
        <v>670</v>
      </c>
      <c r="C244" s="63" t="s">
        <v>319</v>
      </c>
      <c r="D244" s="66">
        <v>-6615.7346706918406</v>
      </c>
      <c r="E244" s="66">
        <v>-5173.5304707120004</v>
      </c>
      <c r="F244" s="66">
        <v>-4787.1049244830001</v>
      </c>
      <c r="G244" s="66">
        <v>-4833.8537999999999</v>
      </c>
      <c r="H244" s="66">
        <v>-4978.7891142499475</v>
      </c>
      <c r="I244" s="66">
        <v>-7088.7663223999998</v>
      </c>
      <c r="J244" s="66">
        <v>-7042.3903199862998</v>
      </c>
      <c r="K244" s="66">
        <v>-9218.6167870077006</v>
      </c>
      <c r="L244" s="66">
        <f t="shared" ref="L244" si="226">(L203-L209)-(L210-L219)</f>
        <v>-9034.0661188699996</v>
      </c>
      <c r="M244" s="66">
        <v>-5634.6931373750176</v>
      </c>
      <c r="N244" s="66">
        <f t="shared" ref="N244" si="227">(N203-N209)-(N210-N219)</f>
        <v>-6375.0359321838851</v>
      </c>
      <c r="O244" s="66">
        <v>-5100.6158521743509</v>
      </c>
      <c r="P244" s="66">
        <f t="shared" ref="P244" si="228">(P203-P209)-(P210-P219)</f>
        <v>-4923.3523306439138</v>
      </c>
      <c r="Q244" s="66">
        <v>-5307.2100384460455</v>
      </c>
      <c r="R244" s="66">
        <f t="shared" ref="R244" si="229">(R203-R209)-(R210-R219)</f>
        <v>-5196.3959043722371</v>
      </c>
      <c r="S244" s="66">
        <v>-5415.6903598420131</v>
      </c>
      <c r="T244" s="66">
        <f t="shared" ref="T244" si="230">(T203-T209)-(T210-T219)</f>
        <v>-5431.3692030326547</v>
      </c>
      <c r="U244" s="66">
        <v>-6675.7380666737199</v>
      </c>
      <c r="V244" s="66">
        <f t="shared" ref="V244" si="231">(V203-V209)-(V210-V219)</f>
        <v>-5873.920490014757</v>
      </c>
      <c r="W244" s="66">
        <v>-6942.174373797161</v>
      </c>
      <c r="X244" s="66">
        <f t="shared" ref="X244:Z244" si="232">(X203-X209)-(X210-X219)</f>
        <v>-6108.7798200259249</v>
      </c>
      <c r="Y244" s="66">
        <v>-7219.2681332167449</v>
      </c>
      <c r="Z244" s="66">
        <f t="shared" si="232"/>
        <v>-6325.3283807366288</v>
      </c>
      <c r="AA244" s="66">
        <f t="shared" si="185"/>
        <v>-63535.186182769001</v>
      </c>
      <c r="AB244" s="66">
        <f t="shared" si="186"/>
        <v>-61289.427614116255</v>
      </c>
    </row>
    <row r="245" spans="1:28" s="20" customFormat="1" x14ac:dyDescent="0.25">
      <c r="A245" s="30" t="s">
        <v>238</v>
      </c>
      <c r="B245" s="41" t="s">
        <v>41</v>
      </c>
      <c r="C245" s="63" t="s">
        <v>319</v>
      </c>
      <c r="D245" s="66">
        <v>78.421644976999616</v>
      </c>
      <c r="E245" s="66">
        <v>39.317183182989453</v>
      </c>
      <c r="F245" s="66">
        <v>-15.615699506999736</v>
      </c>
      <c r="G245" s="66">
        <v>0</v>
      </c>
      <c r="H245" s="66">
        <v>1.8479559989479648</v>
      </c>
      <c r="I245" s="66">
        <v>0</v>
      </c>
      <c r="J245" s="66">
        <v>17.704364796300919</v>
      </c>
      <c r="K245" s="66">
        <v>7.950336643198983</v>
      </c>
      <c r="L245" s="66">
        <f t="shared" ref="L245" si="233">L209-L219</f>
        <v>12.204443189999999</v>
      </c>
      <c r="M245" s="66">
        <v>13.749255319191814</v>
      </c>
      <c r="N245" s="66">
        <f t="shared" ref="N245" si="234">N209-N219</f>
        <v>79.77484950218232</v>
      </c>
      <c r="O245" s="66">
        <v>16.896254522368157</v>
      </c>
      <c r="P245" s="66">
        <f t="shared" ref="P245" si="235">P209-P219</f>
        <v>19.047113976080499</v>
      </c>
      <c r="Q245" s="66">
        <v>23.012254921470749</v>
      </c>
      <c r="R245" s="66">
        <f t="shared" ref="R245" si="236">R209-R219</f>
        <v>252.233144201627</v>
      </c>
      <c r="S245" s="66">
        <v>28.689339957465606</v>
      </c>
      <c r="T245" s="66">
        <f t="shared" ref="T245" si="237">T209-T219</f>
        <v>265.293786057967</v>
      </c>
      <c r="U245" s="66">
        <v>28.689339951212318</v>
      </c>
      <c r="V245" s="66">
        <f t="shared" ref="V245" si="238">V209-V219</f>
        <v>279.469962073587</v>
      </c>
      <c r="W245" s="66">
        <v>28.68933995238136</v>
      </c>
      <c r="X245" s="66">
        <f t="shared" ref="X245:Z245" si="239">X209-X219</f>
        <v>279.469962073587</v>
      </c>
      <c r="Y245" s="66">
        <v>28.689339964801761</v>
      </c>
      <c r="Z245" s="66">
        <f t="shared" si="239"/>
        <v>279.469962073587</v>
      </c>
      <c r="AA245" s="66">
        <f t="shared" si="185"/>
        <v>195.91778202733963</v>
      </c>
      <c r="AB245" s="66">
        <f t="shared" si="186"/>
        <v>1486.5155439438668</v>
      </c>
    </row>
    <row r="246" spans="1:28" s="11" customFormat="1" ht="31.5" x14ac:dyDescent="0.25">
      <c r="A246" s="28" t="s">
        <v>133</v>
      </c>
      <c r="B246" s="19" t="s">
        <v>671</v>
      </c>
      <c r="C246" s="61" t="s">
        <v>319</v>
      </c>
      <c r="D246" s="66">
        <f t="shared" ref="D246:L246" si="240">D247+D248</f>
        <v>6058.802453129998</v>
      </c>
      <c r="E246" s="66">
        <f t="shared" si="240"/>
        <v>-1294.4330730799993</v>
      </c>
      <c r="F246" s="66">
        <f t="shared" si="240"/>
        <v>-2172.1726460099999</v>
      </c>
      <c r="G246" s="66">
        <f t="shared" si="240"/>
        <v>-322.42509706370311</v>
      </c>
      <c r="H246" s="66">
        <f t="shared" si="240"/>
        <v>-839.98329721213122</v>
      </c>
      <c r="I246" s="66">
        <f t="shared" si="240"/>
        <v>954.31323490559407</v>
      </c>
      <c r="J246" s="66">
        <f t="shared" si="240"/>
        <v>-306.98844831097813</v>
      </c>
      <c r="K246" s="66">
        <f t="shared" si="240"/>
        <v>1470.3065995685702</v>
      </c>
      <c r="L246" s="66">
        <f t="shared" si="240"/>
        <v>1293.7936191279077</v>
      </c>
      <c r="M246" s="66">
        <f>M247+M248</f>
        <v>-2087.2044828715916</v>
      </c>
      <c r="N246" s="66">
        <f t="shared" ref="N246" si="241">N247+N248</f>
        <v>960.38374030063642</v>
      </c>
      <c r="O246" s="66">
        <f>O247+O248</f>
        <v>-1949.5177243195658</v>
      </c>
      <c r="P246" s="66">
        <f t="shared" ref="P246" si="242">P247+P248</f>
        <v>-1166.152082962793</v>
      </c>
      <c r="Q246" s="66">
        <f>Q247+Q248</f>
        <v>-1814.4861591718563</v>
      </c>
      <c r="R246" s="66">
        <f t="shared" ref="R246" si="243">R247+R248</f>
        <v>-1133.2042625690874</v>
      </c>
      <c r="S246" s="66">
        <f>S247+S248</f>
        <v>-2513.2792424363906</v>
      </c>
      <c r="T246" s="66">
        <f t="shared" ref="T246" si="244">T247+T248</f>
        <v>-1587.1707934839596</v>
      </c>
      <c r="U246" s="66">
        <f>U247+U248</f>
        <v>-1003.0641197095508</v>
      </c>
      <c r="V246" s="66">
        <f t="shared" ref="V246" si="245">V247+V248</f>
        <v>-2222.5391259604739</v>
      </c>
      <c r="W246" s="66">
        <f>W247+W248</f>
        <v>-1078.7363156837712</v>
      </c>
      <c r="X246" s="66">
        <f t="shared" ref="X246:Z246" si="246">X247+X248</f>
        <v>-2420.9782886897474</v>
      </c>
      <c r="Y246" s="66">
        <f>Y247+Y248</f>
        <v>-1057.3586994728273</v>
      </c>
      <c r="Z246" s="66">
        <f t="shared" si="246"/>
        <v>-2588.3890116936618</v>
      </c>
      <c r="AA246" s="66">
        <f t="shared" si="185"/>
        <v>-11180.311889620092</v>
      </c>
      <c r="AB246" s="66">
        <f t="shared" si="186"/>
        <v>-10011.22795145429</v>
      </c>
    </row>
    <row r="247" spans="1:28" s="20" customFormat="1" x14ac:dyDescent="0.25">
      <c r="A247" s="30" t="s">
        <v>399</v>
      </c>
      <c r="B247" s="41" t="s">
        <v>437</v>
      </c>
      <c r="C247" s="63" t="s">
        <v>319</v>
      </c>
      <c r="D247" s="66">
        <v>6063.8069999999989</v>
      </c>
      <c r="E247" s="66">
        <v>1719.9999940000007</v>
      </c>
      <c r="F247" s="66">
        <v>-3446.4799999999996</v>
      </c>
      <c r="G247" s="66">
        <v>-11.444000000000415</v>
      </c>
      <c r="H247" s="66">
        <v>-497.08270631213418</v>
      </c>
      <c r="I247" s="66">
        <v>1179.3899999999999</v>
      </c>
      <c r="J247" s="66">
        <v>-230.00684516847105</v>
      </c>
      <c r="K247" s="66">
        <v>1430.5247995685695</v>
      </c>
      <c r="L247" s="66">
        <f t="shared" ref="L247" si="247">L224-L236</f>
        <v>1253.5535367545526</v>
      </c>
      <c r="M247" s="66">
        <v>-1408.1983455934596</v>
      </c>
      <c r="N247" s="66">
        <f t="shared" ref="N247" si="248">N224-N236</f>
        <v>1150.0105153915392</v>
      </c>
      <c r="O247" s="66">
        <v>-1342.4270004777554</v>
      </c>
      <c r="P247" s="66">
        <f t="shared" ref="P247" si="249">P224-P236</f>
        <v>-935</v>
      </c>
      <c r="Q247" s="66">
        <v>-1531.8169999999991</v>
      </c>
      <c r="R247" s="66">
        <f t="shared" ref="R247" si="250">R224-R236</f>
        <v>-964</v>
      </c>
      <c r="S247" s="66">
        <v>-2283.9734117256194</v>
      </c>
      <c r="T247" s="66">
        <f t="shared" ref="T247" si="251">T224-T236</f>
        <v>-1273</v>
      </c>
      <c r="U247" s="66">
        <v>-610</v>
      </c>
      <c r="V247" s="66">
        <f t="shared" ref="V247" si="252">V224-V236</f>
        <v>-1919</v>
      </c>
      <c r="W247" s="66">
        <v>-650</v>
      </c>
      <c r="X247" s="66">
        <f t="shared" ref="X247:Z247" si="253">X224-X236</f>
        <v>-1675.739</v>
      </c>
      <c r="Y247" s="66">
        <v>-650</v>
      </c>
      <c r="Z247" s="66">
        <f t="shared" si="253"/>
        <v>-1823</v>
      </c>
      <c r="AA247" s="66">
        <f t="shared" si="185"/>
        <v>-7772.9805097088692</v>
      </c>
      <c r="AB247" s="66">
        <f t="shared" si="186"/>
        <v>-6913.2644993345129</v>
      </c>
    </row>
    <row r="248" spans="1:28" s="20" customFormat="1" x14ac:dyDescent="0.25">
      <c r="A248" s="30" t="s">
        <v>400</v>
      </c>
      <c r="B248" s="41" t="s">
        <v>398</v>
      </c>
      <c r="C248" s="63" t="s">
        <v>319</v>
      </c>
      <c r="D248" s="66">
        <v>-5.0045468700009224</v>
      </c>
      <c r="E248" s="66">
        <v>-3014.43306708</v>
      </c>
      <c r="F248" s="66">
        <v>1274.3073539899997</v>
      </c>
      <c r="G248" s="66">
        <v>-310.98109706370269</v>
      </c>
      <c r="H248" s="66">
        <v>-342.90059089999704</v>
      </c>
      <c r="I248" s="66">
        <v>-225.0767650944058</v>
      </c>
      <c r="J248" s="66">
        <v>-76.981603142507083</v>
      </c>
      <c r="K248" s="66">
        <v>39.781800000000658</v>
      </c>
      <c r="L248" s="66">
        <f t="shared" ref="L248" si="254">(L222-L224)-(L235-L236)</f>
        <v>40.240082373355108</v>
      </c>
      <c r="M248" s="66">
        <v>-679.00613727813197</v>
      </c>
      <c r="N248" s="66">
        <f t="shared" ref="N248" si="255">(N222-N224)-(N235-N236)</f>
        <v>-189.62677509090281</v>
      </c>
      <c r="O248" s="66">
        <v>-607.09072384181036</v>
      </c>
      <c r="P248" s="66">
        <f t="shared" ref="P248" si="256">(P222-P224)-(P235-P236)</f>
        <v>-231.15208296279297</v>
      </c>
      <c r="Q248" s="66">
        <v>-282.66915917185725</v>
      </c>
      <c r="R248" s="66">
        <f t="shared" ref="R248" si="257">(R222-R224)-(R235-R236)</f>
        <v>-169.2042625690874</v>
      </c>
      <c r="S248" s="66">
        <v>-229.30583071077126</v>
      </c>
      <c r="T248" s="66">
        <f t="shared" ref="T248" si="258">(T222-T224)-(T235-T236)</f>
        <v>-314.17079348395964</v>
      </c>
      <c r="U248" s="66">
        <v>-393.06411970955077</v>
      </c>
      <c r="V248" s="66">
        <f t="shared" ref="V248" si="259">(V222-V224)-(V235-V236)</f>
        <v>-303.53912596047417</v>
      </c>
      <c r="W248" s="66">
        <v>-428.73631568377112</v>
      </c>
      <c r="X248" s="66">
        <f t="shared" ref="X248:Z248" si="260">(X222-X224)-(X235-X236)</f>
        <v>-745.23928868974713</v>
      </c>
      <c r="Y248" s="66">
        <v>-407.35869947282725</v>
      </c>
      <c r="Z248" s="66">
        <f t="shared" si="260"/>
        <v>-765.38901169366159</v>
      </c>
      <c r="AA248" s="66">
        <f t="shared" si="185"/>
        <v>-3407.3313799112229</v>
      </c>
      <c r="AB248" s="66">
        <f t="shared" si="186"/>
        <v>-3097.963452119775</v>
      </c>
    </row>
    <row r="249" spans="1:28" s="11" customFormat="1" x14ac:dyDescent="0.25">
      <c r="A249" s="28" t="s">
        <v>134</v>
      </c>
      <c r="B249" s="19" t="s">
        <v>59</v>
      </c>
      <c r="C249" s="61" t="s">
        <v>319</v>
      </c>
      <c r="D249" s="66">
        <v>0</v>
      </c>
      <c r="E249" s="66">
        <v>0</v>
      </c>
      <c r="F249" s="66">
        <v>0</v>
      </c>
      <c r="G249" s="66">
        <v>0</v>
      </c>
      <c r="H249" s="66">
        <v>0</v>
      </c>
      <c r="I249" s="66">
        <v>0</v>
      </c>
      <c r="J249" s="66">
        <v>0</v>
      </c>
      <c r="K249" s="66">
        <v>-2.9694578051567077E-4</v>
      </c>
      <c r="L249" s="66">
        <v>-2.2171999994316139E-4</v>
      </c>
      <c r="M249" s="66">
        <v>0</v>
      </c>
      <c r="N249" s="66">
        <v>3.9753521303646268E-4</v>
      </c>
      <c r="O249" s="66">
        <v>0</v>
      </c>
      <c r="P249" s="66">
        <v>0</v>
      </c>
      <c r="Q249" s="66">
        <v>0</v>
      </c>
      <c r="R249" s="66">
        <v>0</v>
      </c>
      <c r="S249" s="66">
        <v>0</v>
      </c>
      <c r="T249" s="66">
        <v>0</v>
      </c>
      <c r="U249" s="66">
        <v>0</v>
      </c>
      <c r="V249" s="66">
        <v>0</v>
      </c>
      <c r="W249" s="66">
        <v>0</v>
      </c>
      <c r="X249" s="66">
        <v>0</v>
      </c>
      <c r="Y249" s="66">
        <v>0</v>
      </c>
      <c r="Z249" s="66">
        <v>0</v>
      </c>
      <c r="AA249" s="66">
        <f t="shared" si="185"/>
        <v>-2.9694578051567077E-4</v>
      </c>
      <c r="AB249" s="66">
        <f t="shared" si="186"/>
        <v>1.7581521309330129E-4</v>
      </c>
    </row>
    <row r="250" spans="1:28" s="11" customFormat="1" ht="31.5" x14ac:dyDescent="0.25">
      <c r="A250" s="28" t="s">
        <v>135</v>
      </c>
      <c r="B250" s="19" t="s">
        <v>655</v>
      </c>
      <c r="C250" s="61" t="s">
        <v>319</v>
      </c>
      <c r="D250" s="66">
        <f t="shared" ref="D250:L250" si="261">D242+D243+D246+D249</f>
        <v>116.15674574000604</v>
      </c>
      <c r="E250" s="66">
        <f t="shared" si="261"/>
        <v>201.42407433723656</v>
      </c>
      <c r="F250" s="66">
        <f t="shared" si="261"/>
        <v>-919.77271304200167</v>
      </c>
      <c r="G250" s="66">
        <f t="shared" si="261"/>
        <v>1427.5819677822601</v>
      </c>
      <c r="H250" s="66">
        <f t="shared" si="261"/>
        <v>282.55520096787131</v>
      </c>
      <c r="I250" s="66">
        <f t="shared" si="261"/>
        <v>400.42655640378234</v>
      </c>
      <c r="J250" s="66">
        <f t="shared" si="261"/>
        <v>-275.70181296837927</v>
      </c>
      <c r="K250" s="66">
        <f t="shared" si="261"/>
        <v>38.677572674304891</v>
      </c>
      <c r="L250" s="66">
        <f t="shared" si="261"/>
        <v>67.241564620451712</v>
      </c>
      <c r="M250" s="66">
        <f>M242+M243+M246+M249</f>
        <v>-3.9750625837277767</v>
      </c>
      <c r="N250" s="66">
        <f t="shared" ref="N250" si="262">N242+N243+N246+N249</f>
        <v>264.66224681031798</v>
      </c>
      <c r="O250" s="66">
        <f>O242+O243+O246+O249</f>
        <v>60.717670455847838</v>
      </c>
      <c r="P250" s="66">
        <f t="shared" ref="P250" si="263">P242+P243+P246+P249</f>
        <v>-73.952795163440442</v>
      </c>
      <c r="Q250" s="66">
        <f>Q242+Q243+Q246+Q249</f>
        <v>42.726076014629143</v>
      </c>
      <c r="R250" s="66">
        <f t="shared" ref="R250" si="264">R242+R243+R246+R249</f>
        <v>30.689378176324681</v>
      </c>
      <c r="S250" s="66">
        <f>S242+S243+S246+S249</f>
        <v>-10.819543865533888</v>
      </c>
      <c r="T250" s="66">
        <f t="shared" ref="T250" si="265">T242+T243+T246+T249</f>
        <v>18.842035516184296</v>
      </c>
      <c r="U250" s="66">
        <f>U242+U243+U246+U249</f>
        <v>126.05872303356432</v>
      </c>
      <c r="V250" s="66">
        <f t="shared" ref="V250" si="266">V242+V243+V246+V249</f>
        <v>6.1033443601236286</v>
      </c>
      <c r="W250" s="66">
        <f>W242+W243+W246+W249</f>
        <v>94.700936382545251</v>
      </c>
      <c r="X250" s="66">
        <f t="shared" ref="X250:Z250" si="267">X242+X243+X246+X249</f>
        <v>11.535713591026251</v>
      </c>
      <c r="Y250" s="66">
        <f>Y242+Y243+Y246+Y249</f>
        <v>132.34751406315559</v>
      </c>
      <c r="Z250" s="66">
        <f t="shared" si="267"/>
        <v>-50.492236015135859</v>
      </c>
      <c r="AA250" s="66">
        <f t="shared" si="185"/>
        <v>487.2872741742774</v>
      </c>
      <c r="AB250" s="66">
        <f t="shared" si="186"/>
        <v>281.48263989534428</v>
      </c>
    </row>
    <row r="251" spans="1:28" s="11" customFormat="1" x14ac:dyDescent="0.25">
      <c r="A251" s="28" t="s">
        <v>136</v>
      </c>
      <c r="B251" s="19" t="s">
        <v>2</v>
      </c>
      <c r="C251" s="61" t="s">
        <v>319</v>
      </c>
      <c r="D251" s="66">
        <v>656.93235099999629</v>
      </c>
      <c r="E251" s="66">
        <v>773.08909673999528</v>
      </c>
      <c r="F251" s="66">
        <v>974.51430984340027</v>
      </c>
      <c r="G251" s="66">
        <v>54.739959697230717</v>
      </c>
      <c r="H251" s="66">
        <v>54.740612999999996</v>
      </c>
      <c r="I251" s="66">
        <v>1482.8163747720569</v>
      </c>
      <c r="J251" s="66">
        <v>337.29540000000003</v>
      </c>
      <c r="K251" s="66">
        <v>61.59358703161201</v>
      </c>
      <c r="L251" s="66">
        <f>J252</f>
        <v>61.593587031620757</v>
      </c>
      <c r="M251" s="66">
        <v>100.27115970591711</v>
      </c>
      <c r="N251" s="66">
        <f>L252</f>
        <v>128.83515165207245</v>
      </c>
      <c r="O251" s="66">
        <v>96.296097122180043</v>
      </c>
      <c r="P251" s="66">
        <f>N252</f>
        <v>393.49739846239044</v>
      </c>
      <c r="Q251" s="66">
        <v>157.01376757803303</v>
      </c>
      <c r="R251" s="66">
        <f>P252</f>
        <v>319.54460329894999</v>
      </c>
      <c r="S251" s="66">
        <v>199.7398435926626</v>
      </c>
      <c r="T251" s="66">
        <f>R252</f>
        <v>350.23398147527467</v>
      </c>
      <c r="U251" s="66">
        <v>188.92029972712254</v>
      </c>
      <c r="V251" s="66">
        <f>T252</f>
        <v>369.07601699145897</v>
      </c>
      <c r="W251" s="66">
        <v>314.97902276068089</v>
      </c>
      <c r="X251" s="66">
        <f>V252</f>
        <v>375.1793613515826</v>
      </c>
      <c r="Y251" s="66">
        <v>409.67995914322205</v>
      </c>
      <c r="Z251" s="66">
        <f>X252</f>
        <v>386.71507494260885</v>
      </c>
      <c r="AA251" s="61" t="s">
        <v>84</v>
      </c>
      <c r="AB251" s="61" t="s">
        <v>84</v>
      </c>
    </row>
    <row r="252" spans="1:28" s="11" customFormat="1" x14ac:dyDescent="0.25">
      <c r="A252" s="28" t="s">
        <v>137</v>
      </c>
      <c r="B252" s="19" t="s">
        <v>3</v>
      </c>
      <c r="C252" s="61" t="s">
        <v>319</v>
      </c>
      <c r="D252" s="66">
        <f t="shared" ref="D252:Z252" si="268">D251+D250</f>
        <v>773.08909674000233</v>
      </c>
      <c r="E252" s="66">
        <f t="shared" si="268"/>
        <v>974.51317107723185</v>
      </c>
      <c r="F252" s="66">
        <f t="shared" si="268"/>
        <v>54.7415968013986</v>
      </c>
      <c r="G252" s="66">
        <f t="shared" si="268"/>
        <v>1482.3219274794908</v>
      </c>
      <c r="H252" s="66">
        <f t="shared" si="268"/>
        <v>337.29581396787131</v>
      </c>
      <c r="I252" s="66">
        <f t="shared" si="268"/>
        <v>1883.2429311758392</v>
      </c>
      <c r="J252" s="66">
        <f t="shared" si="268"/>
        <v>61.593587031620757</v>
      </c>
      <c r="K252" s="66">
        <f t="shared" si="268"/>
        <v>100.2711597059169</v>
      </c>
      <c r="L252" s="66">
        <f t="shared" si="268"/>
        <v>128.83515165207245</v>
      </c>
      <c r="M252" s="66">
        <f>M251+M250</f>
        <v>96.296097122189337</v>
      </c>
      <c r="N252" s="66">
        <f t="shared" si="268"/>
        <v>393.49739846239044</v>
      </c>
      <c r="O252" s="66">
        <f>O251+O250</f>
        <v>157.01376757802788</v>
      </c>
      <c r="P252" s="66">
        <f t="shared" si="268"/>
        <v>319.54460329894999</v>
      </c>
      <c r="Q252" s="66">
        <f>Q251+Q250</f>
        <v>199.73984359266217</v>
      </c>
      <c r="R252" s="66">
        <f t="shared" si="268"/>
        <v>350.23398147527467</v>
      </c>
      <c r="S252" s="66">
        <f>S251+S250</f>
        <v>188.92029972712871</v>
      </c>
      <c r="T252" s="66">
        <f t="shared" si="268"/>
        <v>369.07601699145897</v>
      </c>
      <c r="U252" s="66">
        <f>U251+U250</f>
        <v>314.97902276068686</v>
      </c>
      <c r="V252" s="66">
        <f t="shared" si="268"/>
        <v>375.1793613515826</v>
      </c>
      <c r="W252" s="66">
        <f>W251+W250</f>
        <v>409.67995914322614</v>
      </c>
      <c r="X252" s="66">
        <f t="shared" si="268"/>
        <v>386.71507494260885</v>
      </c>
      <c r="Y252" s="66">
        <f>Y251+Y250</f>
        <v>542.02747320637764</v>
      </c>
      <c r="Z252" s="66">
        <f t="shared" si="268"/>
        <v>336.22283892747299</v>
      </c>
      <c r="AA252" s="61" t="s">
        <v>84</v>
      </c>
      <c r="AB252" s="61" t="s">
        <v>84</v>
      </c>
    </row>
    <row r="253" spans="1:28" s="11" customFormat="1" x14ac:dyDescent="0.25">
      <c r="A253" s="28" t="s">
        <v>139</v>
      </c>
      <c r="B253" s="19" t="s">
        <v>438</v>
      </c>
      <c r="C253" s="61" t="s">
        <v>84</v>
      </c>
      <c r="D253" s="61" t="s">
        <v>84</v>
      </c>
      <c r="E253" s="61" t="s">
        <v>84</v>
      </c>
      <c r="F253" s="61" t="s">
        <v>84</v>
      </c>
      <c r="G253" s="61" t="s">
        <v>84</v>
      </c>
      <c r="H253" s="61" t="s">
        <v>84</v>
      </c>
      <c r="I253" s="61" t="s">
        <v>84</v>
      </c>
      <c r="J253" s="61" t="s">
        <v>84</v>
      </c>
      <c r="K253" s="61" t="s">
        <v>84</v>
      </c>
      <c r="L253" s="61" t="s">
        <v>84</v>
      </c>
      <c r="M253" s="61" t="s">
        <v>84</v>
      </c>
      <c r="N253" s="61" t="s">
        <v>84</v>
      </c>
      <c r="O253" s="61" t="s">
        <v>84</v>
      </c>
      <c r="P253" s="61" t="s">
        <v>84</v>
      </c>
      <c r="Q253" s="61" t="s">
        <v>84</v>
      </c>
      <c r="R253" s="61" t="s">
        <v>84</v>
      </c>
      <c r="S253" s="61" t="s">
        <v>84</v>
      </c>
      <c r="T253" s="61" t="s">
        <v>84</v>
      </c>
      <c r="U253" s="61" t="s">
        <v>84</v>
      </c>
      <c r="V253" s="61" t="s">
        <v>84</v>
      </c>
      <c r="W253" s="61" t="s">
        <v>84</v>
      </c>
      <c r="X253" s="61" t="s">
        <v>84</v>
      </c>
      <c r="Y253" s="61" t="s">
        <v>84</v>
      </c>
      <c r="Z253" s="61" t="s">
        <v>84</v>
      </c>
      <c r="AA253" s="61" t="s">
        <v>84</v>
      </c>
      <c r="AB253" s="61" t="s">
        <v>84</v>
      </c>
    </row>
    <row r="254" spans="1:28" s="10" customFormat="1" x14ac:dyDescent="0.25">
      <c r="A254" s="29" t="s">
        <v>140</v>
      </c>
      <c r="B254" s="18" t="s">
        <v>619</v>
      </c>
      <c r="C254" s="62" t="s">
        <v>319</v>
      </c>
      <c r="D254" s="66">
        <f>D265+D281</f>
        <v>12330.707699999999</v>
      </c>
      <c r="E254" s="66">
        <f t="shared" ref="E254:Z254" si="269">E265+E281</f>
        <v>14876.772490000001</v>
      </c>
      <c r="F254" s="66">
        <f t="shared" si="269"/>
        <v>15316.012000000001</v>
      </c>
      <c r="G254" s="66">
        <f t="shared" si="269"/>
        <v>14549.984414960029</v>
      </c>
      <c r="H254" s="66">
        <f t="shared" si="269"/>
        <v>13459.391150549998</v>
      </c>
      <c r="I254" s="66">
        <f t="shared" si="269"/>
        <v>13843.117589667927</v>
      </c>
      <c r="J254" s="66">
        <f t="shared" si="269"/>
        <v>7182.0296853699992</v>
      </c>
      <c r="K254" s="66">
        <f t="shared" si="269"/>
        <v>7540.4829790640233</v>
      </c>
      <c r="L254" s="66">
        <f t="shared" si="269"/>
        <v>7027.6009697231239</v>
      </c>
      <c r="M254" s="66">
        <f t="shared" si="269"/>
        <v>7062.1271215423085</v>
      </c>
      <c r="N254" s="66">
        <f t="shared" si="269"/>
        <v>5585.4760230921729</v>
      </c>
      <c r="O254" s="66">
        <f t="shared" si="269"/>
        <v>6744.3941157474765</v>
      </c>
      <c r="P254" s="66">
        <f t="shared" si="269"/>
        <v>5026.184170998521</v>
      </c>
      <c r="Q254" s="66">
        <f t="shared" si="269"/>
        <v>6200.5304426241019</v>
      </c>
      <c r="R254" s="66">
        <f t="shared" si="269"/>
        <v>4981.4022952442092</v>
      </c>
      <c r="S254" s="66">
        <f t="shared" si="269"/>
        <v>5905.4102787474294</v>
      </c>
      <c r="T254" s="66">
        <f t="shared" si="269"/>
        <v>4880.9167806407604</v>
      </c>
      <c r="U254" s="66">
        <f t="shared" si="269"/>
        <v>5611.482420006987</v>
      </c>
      <c r="V254" s="66">
        <f t="shared" si="269"/>
        <v>4807.1407627014969</v>
      </c>
      <c r="W254" s="66">
        <f t="shared" si="269"/>
        <v>5288.1800225842626</v>
      </c>
      <c r="X254" s="66">
        <f t="shared" si="269"/>
        <v>4797.9845632872275</v>
      </c>
      <c r="Y254" s="66">
        <f t="shared" si="269"/>
        <v>4977.4224946463746</v>
      </c>
      <c r="Z254" s="66">
        <f t="shared" si="269"/>
        <v>4789.0746927916225</v>
      </c>
      <c r="AA254" s="61" t="s">
        <v>84</v>
      </c>
      <c r="AB254" s="61" t="s">
        <v>84</v>
      </c>
    </row>
    <row r="255" spans="1:28" s="10" customFormat="1" ht="31.5" customHeight="1" x14ac:dyDescent="0.25">
      <c r="A255" s="29" t="s">
        <v>239</v>
      </c>
      <c r="B255" s="15" t="s">
        <v>620</v>
      </c>
      <c r="C255" s="62" t="s">
        <v>319</v>
      </c>
      <c r="D255" s="66" t="s">
        <v>84</v>
      </c>
      <c r="E255" s="66" t="s">
        <v>84</v>
      </c>
      <c r="F255" s="66" t="s">
        <v>84</v>
      </c>
      <c r="G255" s="66" t="s">
        <v>84</v>
      </c>
      <c r="H255" s="66" t="s">
        <v>84</v>
      </c>
      <c r="I255" s="66" t="s">
        <v>84</v>
      </c>
      <c r="J255" s="66" t="s">
        <v>84</v>
      </c>
      <c r="K255" s="66" t="s">
        <v>84</v>
      </c>
      <c r="L255" s="66" t="s">
        <v>84</v>
      </c>
      <c r="M255" s="66" t="s">
        <v>84</v>
      </c>
      <c r="N255" s="66" t="s">
        <v>84</v>
      </c>
      <c r="O255" s="66" t="s">
        <v>84</v>
      </c>
      <c r="P255" s="66" t="s">
        <v>84</v>
      </c>
      <c r="Q255" s="66" t="s">
        <v>84</v>
      </c>
      <c r="R255" s="66" t="s">
        <v>84</v>
      </c>
      <c r="S255" s="66" t="s">
        <v>84</v>
      </c>
      <c r="T255" s="66" t="s">
        <v>84</v>
      </c>
      <c r="U255" s="66" t="s">
        <v>84</v>
      </c>
      <c r="V255" s="66" t="s">
        <v>84</v>
      </c>
      <c r="W255" s="66" t="s">
        <v>84</v>
      </c>
      <c r="X255" s="66" t="s">
        <v>84</v>
      </c>
      <c r="Y255" s="66" t="s">
        <v>84</v>
      </c>
      <c r="Z255" s="66" t="s">
        <v>84</v>
      </c>
      <c r="AA255" s="66" t="s">
        <v>84</v>
      </c>
      <c r="AB255" s="66" t="s">
        <v>84</v>
      </c>
    </row>
    <row r="256" spans="1:28" s="10" customFormat="1" ht="15.75" customHeight="1" x14ac:dyDescent="0.25">
      <c r="A256" s="29" t="s">
        <v>240</v>
      </c>
      <c r="B256" s="16" t="s">
        <v>53</v>
      </c>
      <c r="C256" s="62" t="s">
        <v>319</v>
      </c>
      <c r="D256" s="66" t="s">
        <v>84</v>
      </c>
      <c r="E256" s="66" t="s">
        <v>84</v>
      </c>
      <c r="F256" s="66" t="s">
        <v>84</v>
      </c>
      <c r="G256" s="66" t="s">
        <v>84</v>
      </c>
      <c r="H256" s="66" t="s">
        <v>84</v>
      </c>
      <c r="I256" s="66" t="s">
        <v>84</v>
      </c>
      <c r="J256" s="66" t="s">
        <v>84</v>
      </c>
      <c r="K256" s="66" t="s">
        <v>84</v>
      </c>
      <c r="L256" s="66" t="s">
        <v>84</v>
      </c>
      <c r="M256" s="66" t="s">
        <v>84</v>
      </c>
      <c r="N256" s="66" t="s">
        <v>84</v>
      </c>
      <c r="O256" s="66" t="s">
        <v>84</v>
      </c>
      <c r="P256" s="66" t="s">
        <v>84</v>
      </c>
      <c r="Q256" s="66" t="s">
        <v>84</v>
      </c>
      <c r="R256" s="66" t="s">
        <v>84</v>
      </c>
      <c r="S256" s="66" t="s">
        <v>84</v>
      </c>
      <c r="T256" s="66" t="s">
        <v>84</v>
      </c>
      <c r="U256" s="66" t="s">
        <v>84</v>
      </c>
      <c r="V256" s="66" t="s">
        <v>84</v>
      </c>
      <c r="W256" s="66" t="s">
        <v>84</v>
      </c>
      <c r="X256" s="66" t="s">
        <v>84</v>
      </c>
      <c r="Y256" s="66" t="s">
        <v>84</v>
      </c>
      <c r="Z256" s="66" t="s">
        <v>84</v>
      </c>
      <c r="AA256" s="66" t="s">
        <v>84</v>
      </c>
      <c r="AB256" s="66" t="s">
        <v>84</v>
      </c>
    </row>
    <row r="257" spans="1:28" s="10" customFormat="1" ht="31.5" customHeight="1" x14ac:dyDescent="0.25">
      <c r="A257" s="29" t="s">
        <v>465</v>
      </c>
      <c r="B257" s="16" t="s">
        <v>476</v>
      </c>
      <c r="C257" s="62" t="s">
        <v>319</v>
      </c>
      <c r="D257" s="66" t="s">
        <v>84</v>
      </c>
      <c r="E257" s="66" t="s">
        <v>84</v>
      </c>
      <c r="F257" s="66" t="s">
        <v>84</v>
      </c>
      <c r="G257" s="66" t="s">
        <v>84</v>
      </c>
      <c r="H257" s="66" t="s">
        <v>84</v>
      </c>
      <c r="I257" s="66" t="s">
        <v>84</v>
      </c>
      <c r="J257" s="66" t="s">
        <v>84</v>
      </c>
      <c r="K257" s="66" t="s">
        <v>84</v>
      </c>
      <c r="L257" s="66" t="s">
        <v>84</v>
      </c>
      <c r="M257" s="66" t="s">
        <v>84</v>
      </c>
      <c r="N257" s="66" t="s">
        <v>84</v>
      </c>
      <c r="O257" s="66" t="s">
        <v>84</v>
      </c>
      <c r="P257" s="66" t="s">
        <v>84</v>
      </c>
      <c r="Q257" s="66" t="s">
        <v>84</v>
      </c>
      <c r="R257" s="66" t="s">
        <v>84</v>
      </c>
      <c r="S257" s="66" t="s">
        <v>84</v>
      </c>
      <c r="T257" s="66" t="s">
        <v>84</v>
      </c>
      <c r="U257" s="66" t="s">
        <v>84</v>
      </c>
      <c r="V257" s="66" t="s">
        <v>84</v>
      </c>
      <c r="W257" s="66" t="s">
        <v>84</v>
      </c>
      <c r="X257" s="66" t="s">
        <v>84</v>
      </c>
      <c r="Y257" s="66" t="s">
        <v>84</v>
      </c>
      <c r="Z257" s="66" t="s">
        <v>84</v>
      </c>
      <c r="AA257" s="66" t="s">
        <v>84</v>
      </c>
      <c r="AB257" s="66" t="s">
        <v>84</v>
      </c>
    </row>
    <row r="258" spans="1:28" s="10" customFormat="1" ht="15.75" customHeight="1" x14ac:dyDescent="0.25">
      <c r="A258" s="29" t="s">
        <v>466</v>
      </c>
      <c r="B258" s="17" t="s">
        <v>53</v>
      </c>
      <c r="C258" s="62" t="s">
        <v>319</v>
      </c>
      <c r="D258" s="66" t="s">
        <v>84</v>
      </c>
      <c r="E258" s="66" t="s">
        <v>84</v>
      </c>
      <c r="F258" s="66" t="s">
        <v>84</v>
      </c>
      <c r="G258" s="66" t="s">
        <v>84</v>
      </c>
      <c r="H258" s="66" t="s">
        <v>84</v>
      </c>
      <c r="I258" s="66" t="s">
        <v>84</v>
      </c>
      <c r="J258" s="66" t="s">
        <v>84</v>
      </c>
      <c r="K258" s="66" t="s">
        <v>84</v>
      </c>
      <c r="L258" s="66" t="s">
        <v>84</v>
      </c>
      <c r="M258" s="66" t="s">
        <v>84</v>
      </c>
      <c r="N258" s="66" t="s">
        <v>84</v>
      </c>
      <c r="O258" s="66" t="s">
        <v>84</v>
      </c>
      <c r="P258" s="66" t="s">
        <v>84</v>
      </c>
      <c r="Q258" s="66" t="s">
        <v>84</v>
      </c>
      <c r="R258" s="66" t="s">
        <v>84</v>
      </c>
      <c r="S258" s="66" t="s">
        <v>84</v>
      </c>
      <c r="T258" s="66" t="s">
        <v>84</v>
      </c>
      <c r="U258" s="66" t="s">
        <v>84</v>
      </c>
      <c r="V258" s="66" t="s">
        <v>84</v>
      </c>
      <c r="W258" s="66" t="s">
        <v>84</v>
      </c>
      <c r="X258" s="66" t="s">
        <v>84</v>
      </c>
      <c r="Y258" s="66" t="s">
        <v>84</v>
      </c>
      <c r="Z258" s="66" t="s">
        <v>84</v>
      </c>
      <c r="AA258" s="66" t="s">
        <v>84</v>
      </c>
      <c r="AB258" s="66" t="s">
        <v>84</v>
      </c>
    </row>
    <row r="259" spans="1:28" s="10" customFormat="1" ht="31.5" customHeight="1" x14ac:dyDescent="0.25">
      <c r="A259" s="29" t="s">
        <v>467</v>
      </c>
      <c r="B259" s="16" t="s">
        <v>473</v>
      </c>
      <c r="C259" s="62" t="s">
        <v>319</v>
      </c>
      <c r="D259" s="66" t="s">
        <v>84</v>
      </c>
      <c r="E259" s="66" t="s">
        <v>84</v>
      </c>
      <c r="F259" s="66" t="s">
        <v>84</v>
      </c>
      <c r="G259" s="66" t="s">
        <v>84</v>
      </c>
      <c r="H259" s="66" t="s">
        <v>84</v>
      </c>
      <c r="I259" s="66" t="s">
        <v>84</v>
      </c>
      <c r="J259" s="66" t="s">
        <v>84</v>
      </c>
      <c r="K259" s="66" t="s">
        <v>84</v>
      </c>
      <c r="L259" s="66" t="s">
        <v>84</v>
      </c>
      <c r="M259" s="66" t="s">
        <v>84</v>
      </c>
      <c r="N259" s="66" t="s">
        <v>84</v>
      </c>
      <c r="O259" s="66" t="s">
        <v>84</v>
      </c>
      <c r="P259" s="66" t="s">
        <v>84</v>
      </c>
      <c r="Q259" s="66" t="s">
        <v>84</v>
      </c>
      <c r="R259" s="66" t="s">
        <v>84</v>
      </c>
      <c r="S259" s="66" t="s">
        <v>84</v>
      </c>
      <c r="T259" s="66" t="s">
        <v>84</v>
      </c>
      <c r="U259" s="66" t="s">
        <v>84</v>
      </c>
      <c r="V259" s="66" t="s">
        <v>84</v>
      </c>
      <c r="W259" s="66" t="s">
        <v>84</v>
      </c>
      <c r="X259" s="66" t="s">
        <v>84</v>
      </c>
      <c r="Y259" s="66" t="s">
        <v>84</v>
      </c>
      <c r="Z259" s="66" t="s">
        <v>84</v>
      </c>
      <c r="AA259" s="66" t="s">
        <v>84</v>
      </c>
      <c r="AB259" s="66" t="s">
        <v>84</v>
      </c>
    </row>
    <row r="260" spans="1:28" s="10" customFormat="1" ht="15.75" customHeight="1" x14ac:dyDescent="0.25">
      <c r="A260" s="29" t="s">
        <v>468</v>
      </c>
      <c r="B260" s="17" t="s">
        <v>53</v>
      </c>
      <c r="C260" s="62" t="s">
        <v>319</v>
      </c>
      <c r="D260" s="66" t="s">
        <v>84</v>
      </c>
      <c r="E260" s="66" t="s">
        <v>84</v>
      </c>
      <c r="F260" s="66" t="s">
        <v>84</v>
      </c>
      <c r="G260" s="66" t="s">
        <v>84</v>
      </c>
      <c r="H260" s="66" t="s">
        <v>84</v>
      </c>
      <c r="I260" s="66" t="s">
        <v>84</v>
      </c>
      <c r="J260" s="66" t="s">
        <v>84</v>
      </c>
      <c r="K260" s="66" t="s">
        <v>84</v>
      </c>
      <c r="L260" s="66" t="s">
        <v>84</v>
      </c>
      <c r="M260" s="66" t="s">
        <v>84</v>
      </c>
      <c r="N260" s="66" t="s">
        <v>84</v>
      </c>
      <c r="O260" s="66" t="s">
        <v>84</v>
      </c>
      <c r="P260" s="66" t="s">
        <v>84</v>
      </c>
      <c r="Q260" s="66" t="s">
        <v>84</v>
      </c>
      <c r="R260" s="66" t="s">
        <v>84</v>
      </c>
      <c r="S260" s="66" t="s">
        <v>84</v>
      </c>
      <c r="T260" s="66" t="s">
        <v>84</v>
      </c>
      <c r="U260" s="66" t="s">
        <v>84</v>
      </c>
      <c r="V260" s="66" t="s">
        <v>84</v>
      </c>
      <c r="W260" s="66" t="s">
        <v>84</v>
      </c>
      <c r="X260" s="66" t="s">
        <v>84</v>
      </c>
      <c r="Y260" s="66" t="s">
        <v>84</v>
      </c>
      <c r="Z260" s="66" t="s">
        <v>84</v>
      </c>
      <c r="AA260" s="66" t="s">
        <v>84</v>
      </c>
      <c r="AB260" s="66" t="s">
        <v>84</v>
      </c>
    </row>
    <row r="261" spans="1:28" s="10" customFormat="1" ht="31.5" customHeight="1" x14ac:dyDescent="0.25">
      <c r="A261" s="29" t="s">
        <v>575</v>
      </c>
      <c r="B261" s="16" t="s">
        <v>458</v>
      </c>
      <c r="C261" s="62" t="s">
        <v>319</v>
      </c>
      <c r="D261" s="66" t="s">
        <v>84</v>
      </c>
      <c r="E261" s="66" t="s">
        <v>84</v>
      </c>
      <c r="F261" s="66" t="s">
        <v>84</v>
      </c>
      <c r="G261" s="66" t="s">
        <v>84</v>
      </c>
      <c r="H261" s="66" t="s">
        <v>84</v>
      </c>
      <c r="I261" s="66" t="s">
        <v>84</v>
      </c>
      <c r="J261" s="66" t="s">
        <v>84</v>
      </c>
      <c r="K261" s="66" t="s">
        <v>84</v>
      </c>
      <c r="L261" s="66" t="s">
        <v>84</v>
      </c>
      <c r="M261" s="66" t="s">
        <v>84</v>
      </c>
      <c r="N261" s="66" t="s">
        <v>84</v>
      </c>
      <c r="O261" s="66" t="s">
        <v>84</v>
      </c>
      <c r="P261" s="66" t="s">
        <v>84</v>
      </c>
      <c r="Q261" s="66" t="s">
        <v>84</v>
      </c>
      <c r="R261" s="66" t="s">
        <v>84</v>
      </c>
      <c r="S261" s="66" t="s">
        <v>84</v>
      </c>
      <c r="T261" s="66" t="s">
        <v>84</v>
      </c>
      <c r="U261" s="66" t="s">
        <v>84</v>
      </c>
      <c r="V261" s="66" t="s">
        <v>84</v>
      </c>
      <c r="W261" s="66" t="s">
        <v>84</v>
      </c>
      <c r="X261" s="66" t="s">
        <v>84</v>
      </c>
      <c r="Y261" s="66" t="s">
        <v>84</v>
      </c>
      <c r="Z261" s="66" t="s">
        <v>84</v>
      </c>
      <c r="AA261" s="66" t="s">
        <v>84</v>
      </c>
      <c r="AB261" s="66" t="s">
        <v>84</v>
      </c>
    </row>
    <row r="262" spans="1:28" s="10" customFormat="1" ht="15.75" customHeight="1" x14ac:dyDescent="0.25">
      <c r="A262" s="29" t="s">
        <v>576</v>
      </c>
      <c r="B262" s="17" t="s">
        <v>53</v>
      </c>
      <c r="C262" s="62" t="s">
        <v>319</v>
      </c>
      <c r="D262" s="66" t="s">
        <v>84</v>
      </c>
      <c r="E262" s="66" t="s">
        <v>84</v>
      </c>
      <c r="F262" s="66" t="s">
        <v>84</v>
      </c>
      <c r="G262" s="66" t="s">
        <v>84</v>
      </c>
      <c r="H262" s="66" t="s">
        <v>84</v>
      </c>
      <c r="I262" s="66" t="s">
        <v>84</v>
      </c>
      <c r="J262" s="66" t="s">
        <v>84</v>
      </c>
      <c r="K262" s="66" t="s">
        <v>84</v>
      </c>
      <c r="L262" s="66" t="s">
        <v>84</v>
      </c>
      <c r="M262" s="66" t="s">
        <v>84</v>
      </c>
      <c r="N262" s="66" t="s">
        <v>84</v>
      </c>
      <c r="O262" s="66" t="s">
        <v>84</v>
      </c>
      <c r="P262" s="66" t="s">
        <v>84</v>
      </c>
      <c r="Q262" s="66" t="s">
        <v>84</v>
      </c>
      <c r="R262" s="66" t="s">
        <v>84</v>
      </c>
      <c r="S262" s="66" t="s">
        <v>84</v>
      </c>
      <c r="T262" s="66" t="s">
        <v>84</v>
      </c>
      <c r="U262" s="66" t="s">
        <v>84</v>
      </c>
      <c r="V262" s="66" t="s">
        <v>84</v>
      </c>
      <c r="W262" s="66" t="s">
        <v>84</v>
      </c>
      <c r="X262" s="66" t="s">
        <v>84</v>
      </c>
      <c r="Y262" s="66" t="s">
        <v>84</v>
      </c>
      <c r="Z262" s="66" t="s">
        <v>84</v>
      </c>
      <c r="AA262" s="66" t="s">
        <v>84</v>
      </c>
      <c r="AB262" s="66" t="s">
        <v>84</v>
      </c>
    </row>
    <row r="263" spans="1:28" s="10" customFormat="1" ht="15.75" customHeight="1" x14ac:dyDescent="0.25">
      <c r="A263" s="29" t="s">
        <v>241</v>
      </c>
      <c r="B263" s="15" t="s">
        <v>645</v>
      </c>
      <c r="C263" s="62" t="s">
        <v>319</v>
      </c>
      <c r="D263" s="66" t="s">
        <v>84</v>
      </c>
      <c r="E263" s="66" t="s">
        <v>84</v>
      </c>
      <c r="F263" s="66" t="s">
        <v>84</v>
      </c>
      <c r="G263" s="66" t="s">
        <v>84</v>
      </c>
      <c r="H263" s="66" t="s">
        <v>84</v>
      </c>
      <c r="I263" s="66" t="s">
        <v>84</v>
      </c>
      <c r="J263" s="66" t="s">
        <v>84</v>
      </c>
      <c r="K263" s="66" t="s">
        <v>84</v>
      </c>
      <c r="L263" s="66" t="s">
        <v>84</v>
      </c>
      <c r="M263" s="66" t="s">
        <v>84</v>
      </c>
      <c r="N263" s="66" t="s">
        <v>84</v>
      </c>
      <c r="O263" s="66" t="s">
        <v>84</v>
      </c>
      <c r="P263" s="66" t="s">
        <v>84</v>
      </c>
      <c r="Q263" s="66" t="s">
        <v>84</v>
      </c>
      <c r="R263" s="66" t="s">
        <v>84</v>
      </c>
      <c r="S263" s="66" t="s">
        <v>84</v>
      </c>
      <c r="T263" s="66" t="s">
        <v>84</v>
      </c>
      <c r="U263" s="66" t="s">
        <v>84</v>
      </c>
      <c r="V263" s="66" t="s">
        <v>84</v>
      </c>
      <c r="W263" s="66" t="s">
        <v>84</v>
      </c>
      <c r="X263" s="66" t="s">
        <v>84</v>
      </c>
      <c r="Y263" s="66" t="s">
        <v>84</v>
      </c>
      <c r="Z263" s="66" t="s">
        <v>84</v>
      </c>
      <c r="AA263" s="66" t="s">
        <v>84</v>
      </c>
      <c r="AB263" s="66" t="s">
        <v>84</v>
      </c>
    </row>
    <row r="264" spans="1:28" s="10" customFormat="1" ht="15.75" customHeight="1" x14ac:dyDescent="0.25">
      <c r="A264" s="29" t="s">
        <v>242</v>
      </c>
      <c r="B264" s="16" t="s">
        <v>53</v>
      </c>
      <c r="C264" s="62" t="s">
        <v>319</v>
      </c>
      <c r="D264" s="66" t="s">
        <v>84</v>
      </c>
      <c r="E264" s="66" t="s">
        <v>84</v>
      </c>
      <c r="F264" s="66" t="s">
        <v>84</v>
      </c>
      <c r="G264" s="66" t="s">
        <v>84</v>
      </c>
      <c r="H264" s="66" t="s">
        <v>84</v>
      </c>
      <c r="I264" s="66" t="s">
        <v>84</v>
      </c>
      <c r="J264" s="66" t="s">
        <v>84</v>
      </c>
      <c r="K264" s="66" t="s">
        <v>84</v>
      </c>
      <c r="L264" s="66" t="s">
        <v>84</v>
      </c>
      <c r="M264" s="66" t="s">
        <v>84</v>
      </c>
      <c r="N264" s="66" t="s">
        <v>84</v>
      </c>
      <c r="O264" s="66" t="s">
        <v>84</v>
      </c>
      <c r="P264" s="66" t="s">
        <v>84</v>
      </c>
      <c r="Q264" s="66" t="s">
        <v>84</v>
      </c>
      <c r="R264" s="66" t="s">
        <v>84</v>
      </c>
      <c r="S264" s="66" t="s">
        <v>84</v>
      </c>
      <c r="T264" s="66" t="s">
        <v>84</v>
      </c>
      <c r="U264" s="66" t="s">
        <v>84</v>
      </c>
      <c r="V264" s="66" t="s">
        <v>84</v>
      </c>
      <c r="W264" s="66" t="s">
        <v>84</v>
      </c>
      <c r="X264" s="66" t="s">
        <v>84</v>
      </c>
      <c r="Y264" s="66" t="s">
        <v>84</v>
      </c>
      <c r="Z264" s="66" t="s">
        <v>84</v>
      </c>
      <c r="AA264" s="66" t="s">
        <v>84</v>
      </c>
      <c r="AB264" s="66" t="s">
        <v>84</v>
      </c>
    </row>
    <row r="265" spans="1:28" s="10" customFormat="1" x14ac:dyDescent="0.25">
      <c r="A265" s="29" t="s">
        <v>348</v>
      </c>
      <c r="B265" s="14" t="s">
        <v>316</v>
      </c>
      <c r="C265" s="62" t="s">
        <v>319</v>
      </c>
      <c r="D265" s="66">
        <v>9008.5465731546392</v>
      </c>
      <c r="E265" s="66">
        <v>10199.775750000001</v>
      </c>
      <c r="F265" s="66">
        <v>11780.814647290001</v>
      </c>
      <c r="G265" s="66">
        <v>12041.25606005422</v>
      </c>
      <c r="H265" s="66">
        <v>10944.33786</v>
      </c>
      <c r="I265" s="66">
        <v>11396.644022470855</v>
      </c>
      <c r="J265" s="66">
        <v>6082.8572793273006</v>
      </c>
      <c r="K265" s="66">
        <v>5804.8829229453586</v>
      </c>
      <c r="L265" s="66">
        <v>4329.8470316122502</v>
      </c>
      <c r="M265" s="66">
        <v>5742.8503458261339</v>
      </c>
      <c r="N265" s="66">
        <v>4244.119225552211</v>
      </c>
      <c r="O265" s="66">
        <v>5533.7377272414042</v>
      </c>
      <c r="P265" s="66">
        <v>4019.3325184993296</v>
      </c>
      <c r="Q265" s="66">
        <v>4998.2438867235187</v>
      </c>
      <c r="R265" s="66">
        <v>4026.3614520169126</v>
      </c>
      <c r="S265" s="66">
        <v>4710.047907363929</v>
      </c>
      <c r="T265" s="66">
        <v>3986.0555138343798</v>
      </c>
      <c r="U265" s="66">
        <v>4413.2060486234795</v>
      </c>
      <c r="V265" s="66">
        <v>3991.0602595814466</v>
      </c>
      <c r="W265" s="66">
        <v>4107.4589341207447</v>
      </c>
      <c r="X265" s="66">
        <v>3996.2151477009133</v>
      </c>
      <c r="Y265" s="66">
        <v>3792.5394061828479</v>
      </c>
      <c r="Z265" s="66">
        <v>4001.5246824639512</v>
      </c>
      <c r="AA265" s="61" t="s">
        <v>84</v>
      </c>
      <c r="AB265" s="61" t="s">
        <v>84</v>
      </c>
    </row>
    <row r="266" spans="1:28" s="10" customFormat="1" x14ac:dyDescent="0.25">
      <c r="A266" s="29" t="s">
        <v>349</v>
      </c>
      <c r="B266" s="16" t="s">
        <v>53</v>
      </c>
      <c r="C266" s="62" t="s">
        <v>319</v>
      </c>
      <c r="D266" s="66">
        <v>6863.6826570000012</v>
      </c>
      <c r="E266" s="66">
        <v>7134.9028414699978</v>
      </c>
      <c r="F266" s="66">
        <v>8614.9330000000009</v>
      </c>
      <c r="G266" s="66">
        <v>8153.4</v>
      </c>
      <c r="H266" s="66">
        <v>7471.6565588500007</v>
      </c>
      <c r="I266" s="66">
        <v>6811.8165999999992</v>
      </c>
      <c r="J266" s="66">
        <v>3147.2353425299993</v>
      </c>
      <c r="K266" s="66">
        <v>3053.8846773419186</v>
      </c>
      <c r="L266" s="66">
        <v>1653.5978643699996</v>
      </c>
      <c r="M266" s="66">
        <v>2904.5996777460982</v>
      </c>
      <c r="N266" s="66">
        <v>1600.9380430778808</v>
      </c>
      <c r="O266" s="66">
        <v>2624.4605139382907</v>
      </c>
      <c r="P266" s="66">
        <v>1472.3176568639633</v>
      </c>
      <c r="Q266" s="66">
        <v>2160.5115954851099</v>
      </c>
      <c r="R266" s="66">
        <v>1279.5782806364298</v>
      </c>
      <c r="S266" s="66">
        <v>1814.7641273321219</v>
      </c>
      <c r="T266" s="66">
        <v>1199.6748842088389</v>
      </c>
      <c r="U266" s="66">
        <v>1778.0733255702958</v>
      </c>
      <c r="V266" s="66">
        <v>1159.7178238754288</v>
      </c>
      <c r="W266" s="66">
        <v>1732.7284409873405</v>
      </c>
      <c r="X266" s="66">
        <v>1180.91295574638</v>
      </c>
      <c r="Y266" s="66">
        <v>1671.5874398668198</v>
      </c>
      <c r="Z266" s="66">
        <v>1202.7439422714424</v>
      </c>
      <c r="AA266" s="61" t="s">
        <v>84</v>
      </c>
      <c r="AB266" s="61" t="s">
        <v>84</v>
      </c>
    </row>
    <row r="267" spans="1:28" s="10" customFormat="1" ht="15.75" customHeight="1" x14ac:dyDescent="0.25">
      <c r="A267" s="29" t="s">
        <v>350</v>
      </c>
      <c r="B267" s="14" t="s">
        <v>639</v>
      </c>
      <c r="C267" s="62" t="s">
        <v>319</v>
      </c>
      <c r="D267" s="66" t="s">
        <v>84</v>
      </c>
      <c r="E267" s="66" t="s">
        <v>84</v>
      </c>
      <c r="F267" s="66" t="s">
        <v>84</v>
      </c>
      <c r="G267" s="66" t="s">
        <v>84</v>
      </c>
      <c r="H267" s="66" t="s">
        <v>84</v>
      </c>
      <c r="I267" s="66" t="s">
        <v>84</v>
      </c>
      <c r="J267" s="66" t="s">
        <v>84</v>
      </c>
      <c r="K267" s="66" t="s">
        <v>84</v>
      </c>
      <c r="L267" s="66" t="s">
        <v>84</v>
      </c>
      <c r="M267" s="66" t="s">
        <v>84</v>
      </c>
      <c r="N267" s="66" t="s">
        <v>84</v>
      </c>
      <c r="O267" s="66" t="s">
        <v>84</v>
      </c>
      <c r="P267" s="66" t="s">
        <v>84</v>
      </c>
      <c r="Q267" s="66" t="s">
        <v>84</v>
      </c>
      <c r="R267" s="66" t="s">
        <v>84</v>
      </c>
      <c r="S267" s="66" t="s">
        <v>84</v>
      </c>
      <c r="T267" s="66" t="s">
        <v>84</v>
      </c>
      <c r="U267" s="66" t="s">
        <v>84</v>
      </c>
      <c r="V267" s="66" t="s">
        <v>84</v>
      </c>
      <c r="W267" s="66" t="s">
        <v>84</v>
      </c>
      <c r="X267" s="66" t="s">
        <v>84</v>
      </c>
      <c r="Y267" s="66" t="s">
        <v>84</v>
      </c>
      <c r="Z267" s="66" t="s">
        <v>84</v>
      </c>
      <c r="AA267" s="66" t="s">
        <v>84</v>
      </c>
      <c r="AB267" s="66" t="s">
        <v>84</v>
      </c>
    </row>
    <row r="268" spans="1:28" s="10" customFormat="1" ht="15.75" customHeight="1" x14ac:dyDescent="0.25">
      <c r="A268" s="29" t="s">
        <v>351</v>
      </c>
      <c r="B268" s="16" t="s">
        <v>53</v>
      </c>
      <c r="C268" s="62" t="s">
        <v>319</v>
      </c>
      <c r="D268" s="66" t="s">
        <v>84</v>
      </c>
      <c r="E268" s="66" t="s">
        <v>84</v>
      </c>
      <c r="F268" s="66" t="s">
        <v>84</v>
      </c>
      <c r="G268" s="66" t="s">
        <v>84</v>
      </c>
      <c r="H268" s="66" t="s">
        <v>84</v>
      </c>
      <c r="I268" s="66" t="s">
        <v>84</v>
      </c>
      <c r="J268" s="66" t="s">
        <v>84</v>
      </c>
      <c r="K268" s="66" t="s">
        <v>84</v>
      </c>
      <c r="L268" s="66" t="s">
        <v>84</v>
      </c>
      <c r="M268" s="66" t="s">
        <v>84</v>
      </c>
      <c r="N268" s="66" t="s">
        <v>84</v>
      </c>
      <c r="O268" s="66" t="s">
        <v>84</v>
      </c>
      <c r="P268" s="66" t="s">
        <v>84</v>
      </c>
      <c r="Q268" s="66" t="s">
        <v>84</v>
      </c>
      <c r="R268" s="66" t="s">
        <v>84</v>
      </c>
      <c r="S268" s="66" t="s">
        <v>84</v>
      </c>
      <c r="T268" s="66" t="s">
        <v>84</v>
      </c>
      <c r="U268" s="66" t="s">
        <v>84</v>
      </c>
      <c r="V268" s="66" t="s">
        <v>84</v>
      </c>
      <c r="W268" s="66" t="s">
        <v>84</v>
      </c>
      <c r="X268" s="66" t="s">
        <v>84</v>
      </c>
      <c r="Y268" s="66" t="s">
        <v>84</v>
      </c>
      <c r="Z268" s="66" t="s">
        <v>84</v>
      </c>
      <c r="AA268" s="66" t="s">
        <v>84</v>
      </c>
      <c r="AB268" s="66" t="s">
        <v>84</v>
      </c>
    </row>
    <row r="269" spans="1:28" s="10" customFormat="1" x14ac:dyDescent="0.25">
      <c r="A269" s="29" t="s">
        <v>352</v>
      </c>
      <c r="B269" s="14" t="s">
        <v>317</v>
      </c>
      <c r="C269" s="62" t="s">
        <v>319</v>
      </c>
      <c r="D269" s="66" t="s">
        <v>84</v>
      </c>
      <c r="E269" s="66" t="s">
        <v>84</v>
      </c>
      <c r="F269" s="66" t="s">
        <v>84</v>
      </c>
      <c r="G269" s="66" t="s">
        <v>84</v>
      </c>
      <c r="H269" s="66" t="s">
        <v>84</v>
      </c>
      <c r="I269" s="66" t="s">
        <v>84</v>
      </c>
      <c r="J269" s="66" t="s">
        <v>84</v>
      </c>
      <c r="K269" s="66" t="s">
        <v>84</v>
      </c>
      <c r="L269" s="66" t="s">
        <v>84</v>
      </c>
      <c r="M269" s="66" t="s">
        <v>84</v>
      </c>
      <c r="N269" s="66" t="s">
        <v>84</v>
      </c>
      <c r="O269" s="66" t="s">
        <v>84</v>
      </c>
      <c r="P269" s="66" t="s">
        <v>84</v>
      </c>
      <c r="Q269" s="66" t="s">
        <v>84</v>
      </c>
      <c r="R269" s="66" t="s">
        <v>84</v>
      </c>
      <c r="S269" s="66" t="s">
        <v>84</v>
      </c>
      <c r="T269" s="66" t="s">
        <v>84</v>
      </c>
      <c r="U269" s="66" t="s">
        <v>84</v>
      </c>
      <c r="V269" s="66" t="s">
        <v>84</v>
      </c>
      <c r="W269" s="66" t="s">
        <v>84</v>
      </c>
      <c r="X269" s="66" t="s">
        <v>84</v>
      </c>
      <c r="Y269" s="66" t="s">
        <v>84</v>
      </c>
      <c r="Z269" s="66" t="s">
        <v>84</v>
      </c>
      <c r="AA269" s="66" t="s">
        <v>84</v>
      </c>
      <c r="AB269" s="66" t="s">
        <v>84</v>
      </c>
    </row>
    <row r="270" spans="1:28" s="10" customFormat="1" x14ac:dyDescent="0.25">
      <c r="A270" s="29" t="s">
        <v>353</v>
      </c>
      <c r="B270" s="16" t="s">
        <v>53</v>
      </c>
      <c r="C270" s="62" t="s">
        <v>319</v>
      </c>
      <c r="D270" s="66" t="s">
        <v>84</v>
      </c>
      <c r="E270" s="66" t="s">
        <v>84</v>
      </c>
      <c r="F270" s="66" t="s">
        <v>84</v>
      </c>
      <c r="G270" s="66" t="s">
        <v>84</v>
      </c>
      <c r="H270" s="66" t="s">
        <v>84</v>
      </c>
      <c r="I270" s="66" t="s">
        <v>84</v>
      </c>
      <c r="J270" s="66" t="s">
        <v>84</v>
      </c>
      <c r="K270" s="66" t="s">
        <v>84</v>
      </c>
      <c r="L270" s="66" t="s">
        <v>84</v>
      </c>
      <c r="M270" s="66" t="s">
        <v>84</v>
      </c>
      <c r="N270" s="66" t="s">
        <v>84</v>
      </c>
      <c r="O270" s="66" t="s">
        <v>84</v>
      </c>
      <c r="P270" s="66" t="s">
        <v>84</v>
      </c>
      <c r="Q270" s="66" t="s">
        <v>84</v>
      </c>
      <c r="R270" s="66" t="s">
        <v>84</v>
      </c>
      <c r="S270" s="66" t="s">
        <v>84</v>
      </c>
      <c r="T270" s="66" t="s">
        <v>84</v>
      </c>
      <c r="U270" s="66" t="s">
        <v>84</v>
      </c>
      <c r="V270" s="66" t="s">
        <v>84</v>
      </c>
      <c r="W270" s="66" t="s">
        <v>84</v>
      </c>
      <c r="X270" s="66" t="s">
        <v>84</v>
      </c>
      <c r="Y270" s="66" t="s">
        <v>84</v>
      </c>
      <c r="Z270" s="66" t="s">
        <v>84</v>
      </c>
      <c r="AA270" s="66" t="s">
        <v>84</v>
      </c>
      <c r="AB270" s="66" t="s">
        <v>84</v>
      </c>
    </row>
    <row r="271" spans="1:28" s="10" customFormat="1" ht="15.75" customHeight="1" x14ac:dyDescent="0.25">
      <c r="A271" s="29" t="s">
        <v>697</v>
      </c>
      <c r="B271" s="14" t="s">
        <v>318</v>
      </c>
      <c r="C271" s="62" t="s">
        <v>319</v>
      </c>
      <c r="D271" s="66" t="s">
        <v>84</v>
      </c>
      <c r="E271" s="66" t="s">
        <v>84</v>
      </c>
      <c r="F271" s="66" t="s">
        <v>84</v>
      </c>
      <c r="G271" s="66" t="s">
        <v>84</v>
      </c>
      <c r="H271" s="66" t="s">
        <v>84</v>
      </c>
      <c r="I271" s="66" t="s">
        <v>84</v>
      </c>
      <c r="J271" s="66" t="s">
        <v>84</v>
      </c>
      <c r="K271" s="66" t="s">
        <v>84</v>
      </c>
      <c r="L271" s="66" t="s">
        <v>84</v>
      </c>
      <c r="M271" s="66" t="s">
        <v>84</v>
      </c>
      <c r="N271" s="66" t="s">
        <v>84</v>
      </c>
      <c r="O271" s="66" t="s">
        <v>84</v>
      </c>
      <c r="P271" s="66" t="s">
        <v>84</v>
      </c>
      <c r="Q271" s="66" t="s">
        <v>84</v>
      </c>
      <c r="R271" s="66" t="s">
        <v>84</v>
      </c>
      <c r="S271" s="66" t="s">
        <v>84</v>
      </c>
      <c r="T271" s="66" t="s">
        <v>84</v>
      </c>
      <c r="U271" s="66" t="s">
        <v>84</v>
      </c>
      <c r="V271" s="66" t="s">
        <v>84</v>
      </c>
      <c r="W271" s="66" t="s">
        <v>84</v>
      </c>
      <c r="X271" s="66" t="s">
        <v>84</v>
      </c>
      <c r="Y271" s="66" t="s">
        <v>84</v>
      </c>
      <c r="Z271" s="66" t="s">
        <v>84</v>
      </c>
      <c r="AA271" s="66" t="s">
        <v>84</v>
      </c>
      <c r="AB271" s="66" t="s">
        <v>84</v>
      </c>
    </row>
    <row r="272" spans="1:28" s="10" customFormat="1" x14ac:dyDescent="0.25">
      <c r="A272" s="29" t="s">
        <v>354</v>
      </c>
      <c r="B272" s="16" t="s">
        <v>53</v>
      </c>
      <c r="C272" s="62" t="s">
        <v>319</v>
      </c>
      <c r="D272" s="66" t="s">
        <v>84</v>
      </c>
      <c r="E272" s="66" t="s">
        <v>84</v>
      </c>
      <c r="F272" s="66" t="s">
        <v>84</v>
      </c>
      <c r="G272" s="66" t="s">
        <v>84</v>
      </c>
      <c r="H272" s="66" t="s">
        <v>84</v>
      </c>
      <c r="I272" s="66" t="s">
        <v>84</v>
      </c>
      <c r="J272" s="66" t="s">
        <v>84</v>
      </c>
      <c r="K272" s="66" t="s">
        <v>84</v>
      </c>
      <c r="L272" s="66" t="s">
        <v>84</v>
      </c>
      <c r="M272" s="66" t="s">
        <v>84</v>
      </c>
      <c r="N272" s="66" t="s">
        <v>84</v>
      </c>
      <c r="O272" s="66" t="s">
        <v>84</v>
      </c>
      <c r="P272" s="66" t="s">
        <v>84</v>
      </c>
      <c r="Q272" s="66" t="s">
        <v>84</v>
      </c>
      <c r="R272" s="66" t="s">
        <v>84</v>
      </c>
      <c r="S272" s="66" t="s">
        <v>84</v>
      </c>
      <c r="T272" s="66" t="s">
        <v>84</v>
      </c>
      <c r="U272" s="66" t="s">
        <v>84</v>
      </c>
      <c r="V272" s="66" t="s">
        <v>84</v>
      </c>
      <c r="W272" s="66" t="s">
        <v>84</v>
      </c>
      <c r="X272" s="66" t="s">
        <v>84</v>
      </c>
      <c r="Y272" s="66" t="s">
        <v>84</v>
      </c>
      <c r="Z272" s="66" t="s">
        <v>84</v>
      </c>
      <c r="AA272" s="66" t="s">
        <v>84</v>
      </c>
      <c r="AB272" s="66" t="s">
        <v>84</v>
      </c>
    </row>
    <row r="273" spans="1:28" s="10" customFormat="1" ht="15.75" customHeight="1" x14ac:dyDescent="0.25">
      <c r="A273" s="29" t="s">
        <v>469</v>
      </c>
      <c r="B273" s="14" t="s">
        <v>646</v>
      </c>
      <c r="C273" s="62" t="s">
        <v>319</v>
      </c>
      <c r="D273" s="66" t="s">
        <v>84</v>
      </c>
      <c r="E273" s="66" t="s">
        <v>84</v>
      </c>
      <c r="F273" s="66" t="s">
        <v>84</v>
      </c>
      <c r="G273" s="66" t="s">
        <v>84</v>
      </c>
      <c r="H273" s="66" t="s">
        <v>84</v>
      </c>
      <c r="I273" s="66" t="s">
        <v>84</v>
      </c>
      <c r="J273" s="66" t="s">
        <v>84</v>
      </c>
      <c r="K273" s="66" t="s">
        <v>84</v>
      </c>
      <c r="L273" s="66" t="s">
        <v>84</v>
      </c>
      <c r="M273" s="66" t="s">
        <v>84</v>
      </c>
      <c r="N273" s="66" t="s">
        <v>84</v>
      </c>
      <c r="O273" s="66" t="s">
        <v>84</v>
      </c>
      <c r="P273" s="66" t="s">
        <v>84</v>
      </c>
      <c r="Q273" s="66" t="s">
        <v>84</v>
      </c>
      <c r="R273" s="66" t="s">
        <v>84</v>
      </c>
      <c r="S273" s="66" t="s">
        <v>84</v>
      </c>
      <c r="T273" s="66" t="s">
        <v>84</v>
      </c>
      <c r="U273" s="66" t="s">
        <v>84</v>
      </c>
      <c r="V273" s="66" t="s">
        <v>84</v>
      </c>
      <c r="W273" s="66" t="s">
        <v>84</v>
      </c>
      <c r="X273" s="66" t="s">
        <v>84</v>
      </c>
      <c r="Y273" s="66" t="s">
        <v>84</v>
      </c>
      <c r="Z273" s="66" t="s">
        <v>84</v>
      </c>
      <c r="AA273" s="66" t="s">
        <v>84</v>
      </c>
      <c r="AB273" s="66" t="s">
        <v>84</v>
      </c>
    </row>
    <row r="274" spans="1:28" s="10" customFormat="1" ht="15.75" customHeight="1" x14ac:dyDescent="0.25">
      <c r="A274" s="29" t="s">
        <v>355</v>
      </c>
      <c r="B274" s="16" t="s">
        <v>53</v>
      </c>
      <c r="C274" s="62" t="s">
        <v>319</v>
      </c>
      <c r="D274" s="66" t="s">
        <v>84</v>
      </c>
      <c r="E274" s="66" t="s">
        <v>84</v>
      </c>
      <c r="F274" s="66" t="s">
        <v>84</v>
      </c>
      <c r="G274" s="66" t="s">
        <v>84</v>
      </c>
      <c r="H274" s="66" t="s">
        <v>84</v>
      </c>
      <c r="I274" s="66" t="s">
        <v>84</v>
      </c>
      <c r="J274" s="66" t="s">
        <v>84</v>
      </c>
      <c r="K274" s="66" t="s">
        <v>84</v>
      </c>
      <c r="L274" s="66" t="s">
        <v>84</v>
      </c>
      <c r="M274" s="66" t="s">
        <v>84</v>
      </c>
      <c r="N274" s="66" t="s">
        <v>84</v>
      </c>
      <c r="O274" s="66" t="s">
        <v>84</v>
      </c>
      <c r="P274" s="66" t="s">
        <v>84</v>
      </c>
      <c r="Q274" s="66" t="s">
        <v>84</v>
      </c>
      <c r="R274" s="66" t="s">
        <v>84</v>
      </c>
      <c r="S274" s="66" t="s">
        <v>84</v>
      </c>
      <c r="T274" s="66" t="s">
        <v>84</v>
      </c>
      <c r="U274" s="66" t="s">
        <v>84</v>
      </c>
      <c r="V274" s="66" t="s">
        <v>84</v>
      </c>
      <c r="W274" s="66" t="s">
        <v>84</v>
      </c>
      <c r="X274" s="66" t="s">
        <v>84</v>
      </c>
      <c r="Y274" s="66" t="s">
        <v>84</v>
      </c>
      <c r="Z274" s="66" t="s">
        <v>84</v>
      </c>
      <c r="AA274" s="66" t="s">
        <v>84</v>
      </c>
      <c r="AB274" s="66" t="s">
        <v>84</v>
      </c>
    </row>
    <row r="275" spans="1:28" s="10" customFormat="1" ht="31.5" customHeight="1" x14ac:dyDescent="0.25">
      <c r="A275" s="29" t="s">
        <v>356</v>
      </c>
      <c r="B275" s="15" t="s">
        <v>621</v>
      </c>
      <c r="C275" s="62" t="s">
        <v>319</v>
      </c>
      <c r="D275" s="66" t="s">
        <v>84</v>
      </c>
      <c r="E275" s="66" t="s">
        <v>84</v>
      </c>
      <c r="F275" s="66" t="s">
        <v>84</v>
      </c>
      <c r="G275" s="66" t="s">
        <v>84</v>
      </c>
      <c r="H275" s="66" t="s">
        <v>84</v>
      </c>
      <c r="I275" s="66" t="s">
        <v>84</v>
      </c>
      <c r="J275" s="66" t="s">
        <v>84</v>
      </c>
      <c r="K275" s="66" t="s">
        <v>84</v>
      </c>
      <c r="L275" s="66" t="s">
        <v>84</v>
      </c>
      <c r="M275" s="66" t="s">
        <v>84</v>
      </c>
      <c r="N275" s="66" t="s">
        <v>84</v>
      </c>
      <c r="O275" s="66" t="s">
        <v>84</v>
      </c>
      <c r="P275" s="66" t="s">
        <v>84</v>
      </c>
      <c r="Q275" s="66" t="s">
        <v>84</v>
      </c>
      <c r="R275" s="66" t="s">
        <v>84</v>
      </c>
      <c r="S275" s="66" t="s">
        <v>84</v>
      </c>
      <c r="T275" s="66" t="s">
        <v>84</v>
      </c>
      <c r="U275" s="66" t="s">
        <v>84</v>
      </c>
      <c r="V275" s="66" t="s">
        <v>84</v>
      </c>
      <c r="W275" s="66" t="s">
        <v>84</v>
      </c>
      <c r="X275" s="66" t="s">
        <v>84</v>
      </c>
      <c r="Y275" s="66" t="s">
        <v>84</v>
      </c>
      <c r="Z275" s="66" t="s">
        <v>84</v>
      </c>
      <c r="AA275" s="66" t="s">
        <v>84</v>
      </c>
      <c r="AB275" s="66" t="s">
        <v>84</v>
      </c>
    </row>
    <row r="276" spans="1:28" s="10" customFormat="1" ht="15.75" customHeight="1" x14ac:dyDescent="0.25">
      <c r="A276" s="29" t="s">
        <v>357</v>
      </c>
      <c r="B276" s="16" t="s">
        <v>53</v>
      </c>
      <c r="C276" s="62" t="s">
        <v>319</v>
      </c>
      <c r="D276" s="66" t="s">
        <v>84</v>
      </c>
      <c r="E276" s="66" t="s">
        <v>84</v>
      </c>
      <c r="F276" s="66" t="s">
        <v>84</v>
      </c>
      <c r="G276" s="66" t="s">
        <v>84</v>
      </c>
      <c r="H276" s="66" t="s">
        <v>84</v>
      </c>
      <c r="I276" s="66" t="s">
        <v>84</v>
      </c>
      <c r="J276" s="66" t="s">
        <v>84</v>
      </c>
      <c r="K276" s="66" t="s">
        <v>84</v>
      </c>
      <c r="L276" s="66" t="s">
        <v>84</v>
      </c>
      <c r="M276" s="66" t="s">
        <v>84</v>
      </c>
      <c r="N276" s="66" t="s">
        <v>84</v>
      </c>
      <c r="O276" s="66" t="s">
        <v>84</v>
      </c>
      <c r="P276" s="66" t="s">
        <v>84</v>
      </c>
      <c r="Q276" s="66" t="s">
        <v>84</v>
      </c>
      <c r="R276" s="66" t="s">
        <v>84</v>
      </c>
      <c r="S276" s="66" t="s">
        <v>84</v>
      </c>
      <c r="T276" s="66" t="s">
        <v>84</v>
      </c>
      <c r="U276" s="66" t="s">
        <v>84</v>
      </c>
      <c r="V276" s="66" t="s">
        <v>84</v>
      </c>
      <c r="W276" s="66" t="s">
        <v>84</v>
      </c>
      <c r="X276" s="66" t="s">
        <v>84</v>
      </c>
      <c r="Y276" s="66" t="s">
        <v>84</v>
      </c>
      <c r="Z276" s="66" t="s">
        <v>84</v>
      </c>
      <c r="AA276" s="66" t="s">
        <v>84</v>
      </c>
      <c r="AB276" s="66" t="s">
        <v>84</v>
      </c>
    </row>
    <row r="277" spans="1:28" s="10" customFormat="1" ht="15.75" customHeight="1" x14ac:dyDescent="0.25">
      <c r="A277" s="29" t="s">
        <v>577</v>
      </c>
      <c r="B277" s="16" t="s">
        <v>213</v>
      </c>
      <c r="C277" s="62" t="s">
        <v>319</v>
      </c>
      <c r="D277" s="66" t="s">
        <v>84</v>
      </c>
      <c r="E277" s="66" t="s">
        <v>84</v>
      </c>
      <c r="F277" s="66" t="s">
        <v>84</v>
      </c>
      <c r="G277" s="66" t="s">
        <v>84</v>
      </c>
      <c r="H277" s="66" t="s">
        <v>84</v>
      </c>
      <c r="I277" s="66" t="s">
        <v>84</v>
      </c>
      <c r="J277" s="66" t="s">
        <v>84</v>
      </c>
      <c r="K277" s="66" t="s">
        <v>84</v>
      </c>
      <c r="L277" s="66" t="s">
        <v>84</v>
      </c>
      <c r="M277" s="66" t="s">
        <v>84</v>
      </c>
      <c r="N277" s="66" t="s">
        <v>84</v>
      </c>
      <c r="O277" s="66" t="s">
        <v>84</v>
      </c>
      <c r="P277" s="66" t="s">
        <v>84</v>
      </c>
      <c r="Q277" s="66" t="s">
        <v>84</v>
      </c>
      <c r="R277" s="66" t="s">
        <v>84</v>
      </c>
      <c r="S277" s="66" t="s">
        <v>84</v>
      </c>
      <c r="T277" s="66" t="s">
        <v>84</v>
      </c>
      <c r="U277" s="66" t="s">
        <v>84</v>
      </c>
      <c r="V277" s="66" t="s">
        <v>84</v>
      </c>
      <c r="W277" s="66" t="s">
        <v>84</v>
      </c>
      <c r="X277" s="66" t="s">
        <v>84</v>
      </c>
      <c r="Y277" s="66" t="s">
        <v>84</v>
      </c>
      <c r="Z277" s="66" t="s">
        <v>84</v>
      </c>
      <c r="AA277" s="66" t="s">
        <v>84</v>
      </c>
      <c r="AB277" s="66" t="s">
        <v>84</v>
      </c>
    </row>
    <row r="278" spans="1:28" s="10" customFormat="1" ht="15.75" customHeight="1" x14ac:dyDescent="0.25">
      <c r="A278" s="29" t="s">
        <v>579</v>
      </c>
      <c r="B278" s="17" t="s">
        <v>53</v>
      </c>
      <c r="C278" s="62" t="s">
        <v>319</v>
      </c>
      <c r="D278" s="66" t="s">
        <v>84</v>
      </c>
      <c r="E278" s="66" t="s">
        <v>84</v>
      </c>
      <c r="F278" s="66" t="s">
        <v>84</v>
      </c>
      <c r="G278" s="66" t="s">
        <v>84</v>
      </c>
      <c r="H278" s="66" t="s">
        <v>84</v>
      </c>
      <c r="I278" s="66" t="s">
        <v>84</v>
      </c>
      <c r="J278" s="66" t="s">
        <v>84</v>
      </c>
      <c r="K278" s="66" t="s">
        <v>84</v>
      </c>
      <c r="L278" s="66" t="s">
        <v>84</v>
      </c>
      <c r="M278" s="66" t="s">
        <v>84</v>
      </c>
      <c r="N278" s="66" t="s">
        <v>84</v>
      </c>
      <c r="O278" s="66" t="s">
        <v>84</v>
      </c>
      <c r="P278" s="66" t="s">
        <v>84</v>
      </c>
      <c r="Q278" s="66" t="s">
        <v>84</v>
      </c>
      <c r="R278" s="66" t="s">
        <v>84</v>
      </c>
      <c r="S278" s="66" t="s">
        <v>84</v>
      </c>
      <c r="T278" s="66" t="s">
        <v>84</v>
      </c>
      <c r="U278" s="66" t="s">
        <v>84</v>
      </c>
      <c r="V278" s="66" t="s">
        <v>84</v>
      </c>
      <c r="W278" s="66" t="s">
        <v>84</v>
      </c>
      <c r="X278" s="66" t="s">
        <v>84</v>
      </c>
      <c r="Y278" s="66" t="s">
        <v>84</v>
      </c>
      <c r="Z278" s="66" t="s">
        <v>84</v>
      </c>
      <c r="AA278" s="66" t="s">
        <v>84</v>
      </c>
      <c r="AB278" s="66" t="s">
        <v>84</v>
      </c>
    </row>
    <row r="279" spans="1:28" s="10" customFormat="1" ht="15.75" customHeight="1" x14ac:dyDescent="0.25">
      <c r="A279" s="29" t="s">
        <v>578</v>
      </c>
      <c r="B279" s="16" t="s">
        <v>201</v>
      </c>
      <c r="C279" s="62" t="s">
        <v>319</v>
      </c>
      <c r="D279" s="66" t="s">
        <v>84</v>
      </c>
      <c r="E279" s="66" t="s">
        <v>84</v>
      </c>
      <c r="F279" s="66" t="s">
        <v>84</v>
      </c>
      <c r="G279" s="66" t="s">
        <v>84</v>
      </c>
      <c r="H279" s="66" t="s">
        <v>84</v>
      </c>
      <c r="I279" s="66" t="s">
        <v>84</v>
      </c>
      <c r="J279" s="66" t="s">
        <v>84</v>
      </c>
      <c r="K279" s="66" t="s">
        <v>84</v>
      </c>
      <c r="L279" s="66" t="s">
        <v>84</v>
      </c>
      <c r="M279" s="66" t="s">
        <v>84</v>
      </c>
      <c r="N279" s="66" t="s">
        <v>84</v>
      </c>
      <c r="O279" s="66" t="s">
        <v>84</v>
      </c>
      <c r="P279" s="66" t="s">
        <v>84</v>
      </c>
      <c r="Q279" s="66" t="s">
        <v>84</v>
      </c>
      <c r="R279" s="66" t="s">
        <v>84</v>
      </c>
      <c r="S279" s="66" t="s">
        <v>84</v>
      </c>
      <c r="T279" s="66" t="s">
        <v>84</v>
      </c>
      <c r="U279" s="66" t="s">
        <v>84</v>
      </c>
      <c r="V279" s="66" t="s">
        <v>84</v>
      </c>
      <c r="W279" s="66" t="s">
        <v>84</v>
      </c>
      <c r="X279" s="66" t="s">
        <v>84</v>
      </c>
      <c r="Y279" s="66" t="s">
        <v>84</v>
      </c>
      <c r="Z279" s="66" t="s">
        <v>84</v>
      </c>
      <c r="AA279" s="66" t="s">
        <v>84</v>
      </c>
      <c r="AB279" s="66" t="s">
        <v>84</v>
      </c>
    </row>
    <row r="280" spans="1:28" s="10" customFormat="1" ht="15.75" customHeight="1" x14ac:dyDescent="0.25">
      <c r="A280" s="29" t="s">
        <v>580</v>
      </c>
      <c r="B280" s="17" t="s">
        <v>53</v>
      </c>
      <c r="C280" s="62" t="s">
        <v>319</v>
      </c>
      <c r="D280" s="66" t="s">
        <v>84</v>
      </c>
      <c r="E280" s="66" t="s">
        <v>84</v>
      </c>
      <c r="F280" s="66" t="s">
        <v>84</v>
      </c>
      <c r="G280" s="66" t="s">
        <v>84</v>
      </c>
      <c r="H280" s="66" t="s">
        <v>84</v>
      </c>
      <c r="I280" s="66" t="s">
        <v>84</v>
      </c>
      <c r="J280" s="66" t="s">
        <v>84</v>
      </c>
      <c r="K280" s="66" t="s">
        <v>84</v>
      </c>
      <c r="L280" s="66" t="s">
        <v>84</v>
      </c>
      <c r="M280" s="66" t="s">
        <v>84</v>
      </c>
      <c r="N280" s="66" t="s">
        <v>84</v>
      </c>
      <c r="O280" s="66" t="s">
        <v>84</v>
      </c>
      <c r="P280" s="66" t="s">
        <v>84</v>
      </c>
      <c r="Q280" s="66" t="s">
        <v>84</v>
      </c>
      <c r="R280" s="66" t="s">
        <v>84</v>
      </c>
      <c r="S280" s="66" t="s">
        <v>84</v>
      </c>
      <c r="T280" s="66" t="s">
        <v>84</v>
      </c>
      <c r="U280" s="66" t="s">
        <v>84</v>
      </c>
      <c r="V280" s="66" t="s">
        <v>84</v>
      </c>
      <c r="W280" s="66" t="s">
        <v>84</v>
      </c>
      <c r="X280" s="66" t="s">
        <v>84</v>
      </c>
      <c r="Y280" s="66" t="s">
        <v>84</v>
      </c>
      <c r="Z280" s="66" t="s">
        <v>84</v>
      </c>
      <c r="AA280" s="66" t="s">
        <v>84</v>
      </c>
      <c r="AB280" s="66" t="s">
        <v>84</v>
      </c>
    </row>
    <row r="281" spans="1:28" s="10" customFormat="1" x14ac:dyDescent="0.25">
      <c r="A281" s="29" t="s">
        <v>358</v>
      </c>
      <c r="B281" s="15" t="s">
        <v>366</v>
      </c>
      <c r="C281" s="62" t="s">
        <v>319</v>
      </c>
      <c r="D281" s="66">
        <v>3322.1611268453598</v>
      </c>
      <c r="E281" s="66">
        <v>4676.9967400000005</v>
      </c>
      <c r="F281" s="66">
        <v>3535.1973527099994</v>
      </c>
      <c r="G281" s="66">
        <v>2508.7283549058084</v>
      </c>
      <c r="H281" s="66">
        <v>2515.053290549999</v>
      </c>
      <c r="I281" s="66">
        <v>2446.473567197072</v>
      </c>
      <c r="J281" s="66">
        <v>1099.1724060426989</v>
      </c>
      <c r="K281" s="66">
        <v>1735.6000561186652</v>
      </c>
      <c r="L281" s="66">
        <v>2697.7539381108736</v>
      </c>
      <c r="M281" s="66">
        <v>1319.2767757161744</v>
      </c>
      <c r="N281" s="66">
        <v>1341.3567975399619</v>
      </c>
      <c r="O281" s="66">
        <v>1210.6563885060725</v>
      </c>
      <c r="P281" s="66">
        <v>1006.8516524991915</v>
      </c>
      <c r="Q281" s="66">
        <v>1202.2865559005832</v>
      </c>
      <c r="R281" s="66">
        <v>955.04084322729659</v>
      </c>
      <c r="S281" s="66">
        <v>1195.3623713835002</v>
      </c>
      <c r="T281" s="66">
        <v>894.86126680638063</v>
      </c>
      <c r="U281" s="66">
        <v>1198.2763713835077</v>
      </c>
      <c r="V281" s="66">
        <v>816.08050312005025</v>
      </c>
      <c r="W281" s="66">
        <v>1180.7210884635178</v>
      </c>
      <c r="X281" s="66">
        <v>801.76941558631415</v>
      </c>
      <c r="Y281" s="66">
        <v>1184.8830884635272</v>
      </c>
      <c r="Z281" s="66">
        <v>787.55001032767132</v>
      </c>
      <c r="AA281" s="61" t="s">
        <v>84</v>
      </c>
      <c r="AB281" s="61" t="s">
        <v>84</v>
      </c>
    </row>
    <row r="282" spans="1:28" s="10" customFormat="1" x14ac:dyDescent="0.25">
      <c r="A282" s="29" t="s">
        <v>359</v>
      </c>
      <c r="B282" s="16" t="s">
        <v>53</v>
      </c>
      <c r="C282" s="62" t="s">
        <v>319</v>
      </c>
      <c r="D282" s="66">
        <v>0</v>
      </c>
      <c r="E282" s="66">
        <v>0</v>
      </c>
      <c r="F282" s="66">
        <v>0</v>
      </c>
      <c r="G282" s="66">
        <v>501.74567098116171</v>
      </c>
      <c r="H282" s="66">
        <v>0</v>
      </c>
      <c r="I282" s="66">
        <v>489.29471343941441</v>
      </c>
      <c r="J282" s="66">
        <v>0</v>
      </c>
      <c r="K282" s="66">
        <v>0</v>
      </c>
      <c r="L282" s="66">
        <v>973.56725016967494</v>
      </c>
      <c r="M282" s="66">
        <v>0</v>
      </c>
      <c r="N282" s="66">
        <v>693.98878833598269</v>
      </c>
      <c r="O282" s="66">
        <v>0</v>
      </c>
      <c r="P282" s="66">
        <v>533.3208705059385</v>
      </c>
      <c r="Q282" s="66">
        <v>0</v>
      </c>
      <c r="R282" s="66">
        <v>509.06952330389322</v>
      </c>
      <c r="S282" s="66">
        <v>0</v>
      </c>
      <c r="T282" s="66">
        <v>456.79608517567408</v>
      </c>
      <c r="U282" s="66">
        <v>0</v>
      </c>
      <c r="V282" s="66">
        <v>391.13374563794605</v>
      </c>
      <c r="W282" s="66">
        <v>0</v>
      </c>
      <c r="X282" s="66">
        <v>329.02634978106971</v>
      </c>
      <c r="Y282" s="66">
        <v>0</v>
      </c>
      <c r="Z282" s="66">
        <v>329.09356017654659</v>
      </c>
      <c r="AA282" s="61" t="s">
        <v>84</v>
      </c>
      <c r="AB282" s="61" t="s">
        <v>84</v>
      </c>
    </row>
    <row r="283" spans="1:28" s="10" customFormat="1" x14ac:dyDescent="0.25">
      <c r="A283" s="29" t="s">
        <v>141</v>
      </c>
      <c r="B283" s="18" t="s">
        <v>622</v>
      </c>
      <c r="C283" s="62" t="s">
        <v>319</v>
      </c>
      <c r="D283" s="66">
        <f>D286+D291+D293+D295+D297+D299+D301+D303</f>
        <v>7630.1717800000015</v>
      </c>
      <c r="E283" s="66">
        <f t="shared" ref="E283:Z283" si="270">E286+E291+E293+E295+E297+E299+E301+E303</f>
        <v>12280.563599999998</v>
      </c>
      <c r="F283" s="66">
        <f t="shared" si="270"/>
        <v>13477.863579999999</v>
      </c>
      <c r="G283" s="66">
        <f t="shared" si="270"/>
        <v>13867.97895536652</v>
      </c>
      <c r="H283" s="66">
        <f t="shared" si="270"/>
        <v>12699.003880850001</v>
      </c>
      <c r="I283" s="66">
        <f t="shared" si="270"/>
        <v>10045.6925638875</v>
      </c>
      <c r="J283" s="66">
        <f t="shared" si="270"/>
        <v>11410.145750970238</v>
      </c>
      <c r="K283" s="66">
        <f t="shared" si="270"/>
        <v>10908.903660544549</v>
      </c>
      <c r="L283" s="66">
        <f t="shared" si="270"/>
        <v>11524.078606339022</v>
      </c>
      <c r="M283" s="66">
        <f t="shared" si="270"/>
        <v>7581.8327105633307</v>
      </c>
      <c r="N283" s="66">
        <f t="shared" si="270"/>
        <v>8219.6156728678216</v>
      </c>
      <c r="O283" s="66">
        <f t="shared" si="270"/>
        <v>7748.9789011178673</v>
      </c>
      <c r="P283" s="66">
        <f t="shared" si="270"/>
        <v>7533.8591953483001</v>
      </c>
      <c r="Q283" s="66">
        <f t="shared" si="270"/>
        <v>7734.5379566631682</v>
      </c>
      <c r="R283" s="66">
        <f t="shared" si="270"/>
        <v>6188.622984807299</v>
      </c>
      <c r="S283" s="66">
        <f t="shared" si="270"/>
        <v>7870.4922148969454</v>
      </c>
      <c r="T283" s="66">
        <f t="shared" si="270"/>
        <v>6133.6386237539891</v>
      </c>
      <c r="U283" s="66">
        <f t="shared" si="270"/>
        <v>7702.4685984116823</v>
      </c>
      <c r="V283" s="66">
        <f t="shared" si="270"/>
        <v>6219.7083930253457</v>
      </c>
      <c r="W283" s="66">
        <f t="shared" si="270"/>
        <v>7594.6048654371798</v>
      </c>
      <c r="X283" s="66">
        <f t="shared" si="270"/>
        <v>6270.1186670714906</v>
      </c>
      <c r="Y283" s="66">
        <f t="shared" si="270"/>
        <v>7557.6377375629945</v>
      </c>
      <c r="Z283" s="66">
        <f t="shared" si="270"/>
        <v>6321.5449389397008</v>
      </c>
      <c r="AA283" s="61" t="s">
        <v>84</v>
      </c>
      <c r="AB283" s="61" t="s">
        <v>84</v>
      </c>
    </row>
    <row r="284" spans="1:28" s="10" customFormat="1" x14ac:dyDescent="0.25">
      <c r="A284" s="29" t="s">
        <v>243</v>
      </c>
      <c r="B284" s="15" t="s">
        <v>138</v>
      </c>
      <c r="C284" s="62" t="s">
        <v>319</v>
      </c>
      <c r="D284" s="66" t="s">
        <v>84</v>
      </c>
      <c r="E284" s="66" t="s">
        <v>84</v>
      </c>
      <c r="F284" s="66" t="s">
        <v>84</v>
      </c>
      <c r="G284" s="66" t="s">
        <v>84</v>
      </c>
      <c r="H284" s="66" t="s">
        <v>84</v>
      </c>
      <c r="I284" s="66" t="s">
        <v>84</v>
      </c>
      <c r="J284" s="66" t="s">
        <v>84</v>
      </c>
      <c r="K284" s="66" t="s">
        <v>84</v>
      </c>
      <c r="L284" s="66" t="s">
        <v>84</v>
      </c>
      <c r="M284" s="66" t="s">
        <v>84</v>
      </c>
      <c r="N284" s="66" t="s">
        <v>84</v>
      </c>
      <c r="O284" s="66" t="s">
        <v>84</v>
      </c>
      <c r="P284" s="66" t="s">
        <v>84</v>
      </c>
      <c r="Q284" s="66" t="s">
        <v>84</v>
      </c>
      <c r="R284" s="66" t="s">
        <v>84</v>
      </c>
      <c r="S284" s="66" t="s">
        <v>84</v>
      </c>
      <c r="T284" s="66" t="s">
        <v>84</v>
      </c>
      <c r="U284" s="66" t="s">
        <v>84</v>
      </c>
      <c r="V284" s="66" t="s">
        <v>84</v>
      </c>
      <c r="W284" s="66" t="s">
        <v>84</v>
      </c>
      <c r="X284" s="66" t="s">
        <v>84</v>
      </c>
      <c r="Y284" s="66" t="s">
        <v>84</v>
      </c>
      <c r="Z284" s="66" t="s">
        <v>84</v>
      </c>
      <c r="AA284" s="66" t="s">
        <v>84</v>
      </c>
      <c r="AB284" s="66" t="s">
        <v>84</v>
      </c>
    </row>
    <row r="285" spans="1:28" s="10" customFormat="1" x14ac:dyDescent="0.25">
      <c r="A285" s="29" t="s">
        <v>244</v>
      </c>
      <c r="B285" s="16" t="s">
        <v>53</v>
      </c>
      <c r="C285" s="62" t="s">
        <v>319</v>
      </c>
      <c r="D285" s="66" t="s">
        <v>84</v>
      </c>
      <c r="E285" s="66" t="s">
        <v>84</v>
      </c>
      <c r="F285" s="66" t="s">
        <v>84</v>
      </c>
      <c r="G285" s="66" t="s">
        <v>84</v>
      </c>
      <c r="H285" s="66" t="s">
        <v>84</v>
      </c>
      <c r="I285" s="66" t="s">
        <v>84</v>
      </c>
      <c r="J285" s="66" t="s">
        <v>84</v>
      </c>
      <c r="K285" s="66" t="s">
        <v>84</v>
      </c>
      <c r="L285" s="66" t="s">
        <v>84</v>
      </c>
      <c r="M285" s="66" t="s">
        <v>84</v>
      </c>
      <c r="N285" s="66" t="s">
        <v>84</v>
      </c>
      <c r="O285" s="66" t="s">
        <v>84</v>
      </c>
      <c r="P285" s="66" t="s">
        <v>84</v>
      </c>
      <c r="Q285" s="66" t="s">
        <v>84</v>
      </c>
      <c r="R285" s="66" t="s">
        <v>84</v>
      </c>
      <c r="S285" s="66" t="s">
        <v>84</v>
      </c>
      <c r="T285" s="66" t="s">
        <v>84</v>
      </c>
      <c r="U285" s="66" t="s">
        <v>84</v>
      </c>
      <c r="V285" s="66" t="s">
        <v>84</v>
      </c>
      <c r="W285" s="66" t="s">
        <v>84</v>
      </c>
      <c r="X285" s="66" t="s">
        <v>84</v>
      </c>
      <c r="Y285" s="66" t="s">
        <v>84</v>
      </c>
      <c r="Z285" s="66" t="s">
        <v>84</v>
      </c>
      <c r="AA285" s="66" t="s">
        <v>84</v>
      </c>
      <c r="AB285" s="66" t="s">
        <v>84</v>
      </c>
    </row>
    <row r="286" spans="1:28" s="10" customFormat="1" x14ac:dyDescent="0.25">
      <c r="A286" s="29" t="s">
        <v>245</v>
      </c>
      <c r="B286" s="15" t="s">
        <v>623</v>
      </c>
      <c r="C286" s="62" t="s">
        <v>319</v>
      </c>
      <c r="D286" s="66">
        <f>D287+D289</f>
        <v>295.44492472000002</v>
      </c>
      <c r="E286" s="66">
        <f t="shared" ref="E286:Z286" si="271">E287+E289</f>
        <v>292.57779673000005</v>
      </c>
      <c r="F286" s="66">
        <f t="shared" si="271"/>
        <v>547.68299999999999</v>
      </c>
      <c r="G286" s="66">
        <f t="shared" si="271"/>
        <v>1088.73746263614</v>
      </c>
      <c r="H286" s="66">
        <f t="shared" si="271"/>
        <v>740.57404772999996</v>
      </c>
      <c r="I286" s="66">
        <f t="shared" si="271"/>
        <v>863.12486764977973</v>
      </c>
      <c r="J286" s="66">
        <f t="shared" si="271"/>
        <v>551.58019472319984</v>
      </c>
      <c r="K286" s="66">
        <f t="shared" si="271"/>
        <v>614.32723626039945</v>
      </c>
      <c r="L286" s="66">
        <f t="shared" si="271"/>
        <v>387.34416722839967</v>
      </c>
      <c r="M286" s="66">
        <f t="shared" si="271"/>
        <v>639.66046243351423</v>
      </c>
      <c r="N286" s="66">
        <f t="shared" si="271"/>
        <v>308.63411599712356</v>
      </c>
      <c r="O286" s="66">
        <f t="shared" si="271"/>
        <v>671.46268504239345</v>
      </c>
      <c r="P286" s="66">
        <f t="shared" si="271"/>
        <v>317.91984987126943</v>
      </c>
      <c r="Q286" s="66">
        <f t="shared" si="271"/>
        <v>707.59092501854616</v>
      </c>
      <c r="R286" s="66">
        <f t="shared" si="271"/>
        <v>340.02294332789631</v>
      </c>
      <c r="S286" s="66">
        <f t="shared" si="271"/>
        <v>747.50194790607043</v>
      </c>
      <c r="T286" s="66">
        <f t="shared" si="271"/>
        <v>361.26115306858253</v>
      </c>
      <c r="U286" s="66">
        <f t="shared" si="271"/>
        <v>747.50194790607134</v>
      </c>
      <c r="V286" s="66">
        <f t="shared" si="271"/>
        <v>381.4125058107432</v>
      </c>
      <c r="W286" s="66">
        <f t="shared" si="271"/>
        <v>747.50194790607134</v>
      </c>
      <c r="X286" s="66">
        <f t="shared" si="271"/>
        <v>400.42290799032992</v>
      </c>
      <c r="Y286" s="66">
        <f t="shared" si="271"/>
        <v>747.50194790607134</v>
      </c>
      <c r="Z286" s="66">
        <f t="shared" si="271"/>
        <v>420.00362223530374</v>
      </c>
      <c r="AA286" s="61" t="s">
        <v>84</v>
      </c>
      <c r="AB286" s="61" t="s">
        <v>84</v>
      </c>
    </row>
    <row r="287" spans="1:28" s="10" customFormat="1" x14ac:dyDescent="0.25">
      <c r="A287" s="29" t="s">
        <v>247</v>
      </c>
      <c r="B287" s="16" t="s">
        <v>208</v>
      </c>
      <c r="C287" s="62" t="s">
        <v>319</v>
      </c>
      <c r="D287" s="66">
        <v>0</v>
      </c>
      <c r="E287" s="66">
        <v>0</v>
      </c>
      <c r="F287" s="66">
        <v>0</v>
      </c>
      <c r="G287" s="66">
        <v>0</v>
      </c>
      <c r="H287" s="66">
        <v>0</v>
      </c>
      <c r="I287" s="66">
        <v>0</v>
      </c>
      <c r="J287" s="66">
        <v>0</v>
      </c>
      <c r="K287" s="66">
        <v>0</v>
      </c>
      <c r="L287" s="66">
        <v>387.34416722839967</v>
      </c>
      <c r="M287" s="66">
        <v>0</v>
      </c>
      <c r="N287" s="66">
        <v>308.63411599712356</v>
      </c>
      <c r="O287" s="66">
        <v>0</v>
      </c>
      <c r="P287" s="66">
        <v>317.91984987126943</v>
      </c>
      <c r="Q287" s="66">
        <v>0</v>
      </c>
      <c r="R287" s="66">
        <v>340.02294332789631</v>
      </c>
      <c r="S287" s="66">
        <v>0</v>
      </c>
      <c r="T287" s="66">
        <v>361.26115306858253</v>
      </c>
      <c r="U287" s="66">
        <v>0</v>
      </c>
      <c r="V287" s="66">
        <v>381.4125058107432</v>
      </c>
      <c r="W287" s="66">
        <v>0</v>
      </c>
      <c r="X287" s="66">
        <v>400.42290799032992</v>
      </c>
      <c r="Y287" s="66">
        <v>0</v>
      </c>
      <c r="Z287" s="66">
        <v>420.00362223530374</v>
      </c>
      <c r="AA287" s="61" t="s">
        <v>84</v>
      </c>
      <c r="AB287" s="61" t="s">
        <v>84</v>
      </c>
    </row>
    <row r="288" spans="1:28" s="10" customFormat="1" x14ac:dyDescent="0.25">
      <c r="A288" s="29" t="s">
        <v>248</v>
      </c>
      <c r="B288" s="17" t="s">
        <v>53</v>
      </c>
      <c r="C288" s="62" t="s">
        <v>319</v>
      </c>
      <c r="D288" s="66">
        <v>0</v>
      </c>
      <c r="E288" s="66">
        <v>0</v>
      </c>
      <c r="F288" s="66">
        <v>0</v>
      </c>
      <c r="G288" s="66">
        <v>0</v>
      </c>
      <c r="H288" s="66">
        <v>0</v>
      </c>
      <c r="I288" s="66">
        <v>0</v>
      </c>
      <c r="J288" s="66">
        <v>0</v>
      </c>
      <c r="K288" s="66">
        <v>0</v>
      </c>
      <c r="L288" s="66">
        <v>64.788695380000007</v>
      </c>
      <c r="M288" s="66">
        <v>0</v>
      </c>
      <c r="N288" s="66">
        <v>0</v>
      </c>
      <c r="O288" s="66">
        <v>0</v>
      </c>
      <c r="P288" s="66">
        <v>0</v>
      </c>
      <c r="Q288" s="66">
        <v>0</v>
      </c>
      <c r="R288" s="66">
        <v>0</v>
      </c>
      <c r="S288" s="66">
        <v>0</v>
      </c>
      <c r="T288" s="66">
        <v>0</v>
      </c>
      <c r="U288" s="66">
        <v>0</v>
      </c>
      <c r="V288" s="66">
        <v>0</v>
      </c>
      <c r="W288" s="66">
        <v>0</v>
      </c>
      <c r="X288" s="66">
        <v>0</v>
      </c>
      <c r="Y288" s="66">
        <v>0</v>
      </c>
      <c r="Z288" s="66">
        <v>0</v>
      </c>
      <c r="AA288" s="61" t="s">
        <v>84</v>
      </c>
      <c r="AB288" s="61" t="s">
        <v>84</v>
      </c>
    </row>
    <row r="289" spans="1:28" s="10" customFormat="1" x14ac:dyDescent="0.25">
      <c r="A289" s="29" t="s">
        <v>249</v>
      </c>
      <c r="B289" s="16" t="s">
        <v>269</v>
      </c>
      <c r="C289" s="62" t="s">
        <v>319</v>
      </c>
      <c r="D289" s="66">
        <v>295.44492472000002</v>
      </c>
      <c r="E289" s="66">
        <v>292.57779673000005</v>
      </c>
      <c r="F289" s="66">
        <v>547.68299999999999</v>
      </c>
      <c r="G289" s="66">
        <v>1088.73746263614</v>
      </c>
      <c r="H289" s="66">
        <v>740.57404772999996</v>
      </c>
      <c r="I289" s="66">
        <v>863.12486764977973</v>
      </c>
      <c r="J289" s="66">
        <v>551.58019472319984</v>
      </c>
      <c r="K289" s="66">
        <v>614.32723626039945</v>
      </c>
      <c r="L289" s="66">
        <v>0</v>
      </c>
      <c r="M289" s="66">
        <v>639.66046243351423</v>
      </c>
      <c r="N289" s="66">
        <v>0</v>
      </c>
      <c r="O289" s="66">
        <v>671.46268504239345</v>
      </c>
      <c r="P289" s="66">
        <v>0</v>
      </c>
      <c r="Q289" s="66">
        <v>707.59092501854616</v>
      </c>
      <c r="R289" s="66">
        <v>0</v>
      </c>
      <c r="S289" s="66">
        <v>747.50194790607043</v>
      </c>
      <c r="T289" s="66">
        <v>0</v>
      </c>
      <c r="U289" s="66">
        <v>747.50194790607134</v>
      </c>
      <c r="V289" s="66">
        <v>0</v>
      </c>
      <c r="W289" s="66">
        <v>747.50194790607134</v>
      </c>
      <c r="X289" s="66">
        <v>0</v>
      </c>
      <c r="Y289" s="66">
        <v>747.50194790607134</v>
      </c>
      <c r="Z289" s="66">
        <v>0</v>
      </c>
      <c r="AA289" s="61" t="s">
        <v>84</v>
      </c>
      <c r="AB289" s="61" t="s">
        <v>84</v>
      </c>
    </row>
    <row r="290" spans="1:28" s="10" customFormat="1" x14ac:dyDescent="0.25">
      <c r="A290" s="29" t="s">
        <v>250</v>
      </c>
      <c r="B290" s="17" t="s">
        <v>53</v>
      </c>
      <c r="C290" s="62" t="s">
        <v>319</v>
      </c>
      <c r="D290" s="66">
        <v>7.8186291700000004</v>
      </c>
      <c r="E290" s="66">
        <v>129.83153885999999</v>
      </c>
      <c r="F290" s="66">
        <v>320.88600000000002</v>
      </c>
      <c r="G290" s="66">
        <v>501.87541549026332</v>
      </c>
      <c r="H290" s="66">
        <v>267.55334512000002</v>
      </c>
      <c r="I290" s="66">
        <v>407.97536503989124</v>
      </c>
      <c r="J290" s="66">
        <v>145.82252185999999</v>
      </c>
      <c r="K290" s="66">
        <v>134.732</v>
      </c>
      <c r="L290" s="66">
        <v>0</v>
      </c>
      <c r="M290" s="66">
        <v>134.732</v>
      </c>
      <c r="N290" s="66">
        <v>0</v>
      </c>
      <c r="O290" s="66">
        <v>134.732</v>
      </c>
      <c r="P290" s="66">
        <v>0</v>
      </c>
      <c r="Q290" s="66">
        <v>134.732</v>
      </c>
      <c r="R290" s="66">
        <v>0</v>
      </c>
      <c r="S290" s="66">
        <v>134.732</v>
      </c>
      <c r="T290" s="66">
        <v>0</v>
      </c>
      <c r="U290" s="66">
        <v>134.732</v>
      </c>
      <c r="V290" s="66">
        <v>0</v>
      </c>
      <c r="W290" s="66">
        <v>134.732</v>
      </c>
      <c r="X290" s="66">
        <v>0</v>
      </c>
      <c r="Y290" s="66">
        <v>134.732</v>
      </c>
      <c r="Z290" s="66">
        <v>0</v>
      </c>
      <c r="AA290" s="61" t="s">
        <v>84</v>
      </c>
      <c r="AB290" s="61" t="s">
        <v>84</v>
      </c>
    </row>
    <row r="291" spans="1:28" s="10" customFormat="1" ht="31.5" x14ac:dyDescent="0.25">
      <c r="A291" s="29" t="s">
        <v>246</v>
      </c>
      <c r="B291" s="15" t="s">
        <v>478</v>
      </c>
      <c r="C291" s="62" t="s">
        <v>319</v>
      </c>
      <c r="D291" s="66">
        <v>642.41399999999999</v>
      </c>
      <c r="E291" s="66">
        <v>3337.1998599999997</v>
      </c>
      <c r="F291" s="66">
        <v>2624.0132363900002</v>
      </c>
      <c r="G291" s="66">
        <v>1390.7090125011773</v>
      </c>
      <c r="H291" s="66">
        <v>1212.110882557</v>
      </c>
      <c r="I291" s="66">
        <v>701.93563960539086</v>
      </c>
      <c r="J291" s="66">
        <v>574.11624602059987</v>
      </c>
      <c r="K291" s="66">
        <v>562.86685665607411</v>
      </c>
      <c r="L291" s="66">
        <v>533.70397673873629</v>
      </c>
      <c r="M291" s="66">
        <v>535.16090756507776</v>
      </c>
      <c r="N291" s="66">
        <v>573.40261330019541</v>
      </c>
      <c r="O291" s="66">
        <v>551.16615182951841</v>
      </c>
      <c r="P291" s="66">
        <v>572.70080765720081</v>
      </c>
      <c r="Q291" s="66">
        <v>571.66344368100727</v>
      </c>
      <c r="R291" s="66">
        <v>592.8009758448917</v>
      </c>
      <c r="S291" s="66">
        <v>592.89132913206333</v>
      </c>
      <c r="T291" s="66">
        <v>612.75045043656598</v>
      </c>
      <c r="U291" s="66">
        <v>610.67806900518383</v>
      </c>
      <c r="V291" s="66">
        <v>632.98131775069055</v>
      </c>
      <c r="W291" s="66">
        <v>628.99841107449492</v>
      </c>
      <c r="X291" s="66">
        <v>650.15663453795946</v>
      </c>
      <c r="Y291" s="66">
        <v>647.86836340588889</v>
      </c>
      <c r="Z291" s="66">
        <v>667.59413212235836</v>
      </c>
      <c r="AA291" s="61" t="s">
        <v>84</v>
      </c>
      <c r="AB291" s="61" t="s">
        <v>84</v>
      </c>
    </row>
    <row r="292" spans="1:28" s="10" customFormat="1" x14ac:dyDescent="0.25">
      <c r="A292" s="29" t="s">
        <v>251</v>
      </c>
      <c r="B292" s="16" t="s">
        <v>53</v>
      </c>
      <c r="C292" s="62" t="s">
        <v>319</v>
      </c>
      <c r="D292" s="66">
        <v>0</v>
      </c>
      <c r="E292" s="66">
        <v>2491.2827012300013</v>
      </c>
      <c r="F292" s="66">
        <v>1847.31333</v>
      </c>
      <c r="G292" s="66">
        <v>550.00034290885992</v>
      </c>
      <c r="H292" s="66">
        <v>549.83632583000019</v>
      </c>
      <c r="I292" s="66">
        <v>5.0931703299283986E-13</v>
      </c>
      <c r="J292" s="66">
        <v>-9.9998615041840821E-9</v>
      </c>
      <c r="K292" s="66">
        <v>0</v>
      </c>
      <c r="L292" s="66">
        <v>-9.9998615041840821E-9</v>
      </c>
      <c r="M292" s="66">
        <v>0</v>
      </c>
      <c r="N292" s="66">
        <v>0</v>
      </c>
      <c r="O292" s="66">
        <v>0</v>
      </c>
      <c r="P292" s="66">
        <v>0</v>
      </c>
      <c r="Q292" s="66">
        <v>0</v>
      </c>
      <c r="R292" s="66">
        <v>0</v>
      </c>
      <c r="S292" s="66">
        <v>0</v>
      </c>
      <c r="T292" s="66">
        <v>0</v>
      </c>
      <c r="U292" s="66">
        <v>0</v>
      </c>
      <c r="V292" s="66">
        <v>0</v>
      </c>
      <c r="W292" s="66">
        <v>0</v>
      </c>
      <c r="X292" s="66">
        <v>0</v>
      </c>
      <c r="Y292" s="66">
        <v>0</v>
      </c>
      <c r="Z292" s="66">
        <v>0</v>
      </c>
      <c r="AA292" s="61" t="s">
        <v>84</v>
      </c>
      <c r="AB292" s="61" t="s">
        <v>84</v>
      </c>
    </row>
    <row r="293" spans="1:28" s="10" customFormat="1" x14ac:dyDescent="0.25">
      <c r="A293" s="29" t="s">
        <v>252</v>
      </c>
      <c r="B293" s="15" t="s">
        <v>270</v>
      </c>
      <c r="C293" s="62" t="s">
        <v>319</v>
      </c>
      <c r="D293" s="66">
        <v>415.95543350005988</v>
      </c>
      <c r="E293" s="66">
        <v>776.93899999999996</v>
      </c>
      <c r="F293" s="66">
        <v>920.7448905</v>
      </c>
      <c r="G293" s="66">
        <v>823.14135054544613</v>
      </c>
      <c r="H293" s="66">
        <v>802.00448947999894</v>
      </c>
      <c r="I293" s="66">
        <v>949.67713054544549</v>
      </c>
      <c r="J293" s="66">
        <v>607.81371599779936</v>
      </c>
      <c r="K293" s="66">
        <v>621.27337620984395</v>
      </c>
      <c r="L293" s="66">
        <v>903.00556251819887</v>
      </c>
      <c r="M293" s="66">
        <v>578.89921587036361</v>
      </c>
      <c r="N293" s="66">
        <v>639.07641023942176</v>
      </c>
      <c r="O293" s="66">
        <v>586.64730646887608</v>
      </c>
      <c r="P293" s="66">
        <v>592.53613930302583</v>
      </c>
      <c r="Q293" s="66">
        <v>584.39977942216956</v>
      </c>
      <c r="R293" s="66">
        <v>613.2601483090026</v>
      </c>
      <c r="S293" s="66">
        <v>592.60239917852175</v>
      </c>
      <c r="T293" s="66">
        <v>638.10652027736887</v>
      </c>
      <c r="U293" s="66">
        <v>555.05412419318031</v>
      </c>
      <c r="V293" s="66">
        <v>660.29884506796861</v>
      </c>
      <c r="W293" s="66">
        <v>569.24069596929758</v>
      </c>
      <c r="X293" s="66">
        <v>657.78829692974875</v>
      </c>
      <c r="Y293" s="66">
        <v>583.7848965129657</v>
      </c>
      <c r="Z293" s="66">
        <v>674.39287149063773</v>
      </c>
      <c r="AA293" s="61" t="s">
        <v>84</v>
      </c>
      <c r="AB293" s="61" t="s">
        <v>84</v>
      </c>
    </row>
    <row r="294" spans="1:28" s="10" customFormat="1" x14ac:dyDescent="0.25">
      <c r="A294" s="29" t="s">
        <v>257</v>
      </c>
      <c r="B294" s="16" t="s">
        <v>53</v>
      </c>
      <c r="C294" s="62" t="s">
        <v>319</v>
      </c>
      <c r="D294" s="66">
        <v>66.710658194999993</v>
      </c>
      <c r="E294" s="66">
        <v>453.33811654000004</v>
      </c>
      <c r="F294" s="66">
        <v>668.43369000000007</v>
      </c>
      <c r="G294" s="66">
        <v>359.01112647202041</v>
      </c>
      <c r="H294" s="66">
        <v>369.59209618000006</v>
      </c>
      <c r="I294" s="66">
        <v>457.72521472361922</v>
      </c>
      <c r="J294" s="66">
        <v>15.19987325</v>
      </c>
      <c r="K294" s="66">
        <v>0</v>
      </c>
      <c r="L294" s="66">
        <v>180.69867594499996</v>
      </c>
      <c r="M294" s="66">
        <v>0</v>
      </c>
      <c r="N294" s="66">
        <v>0</v>
      </c>
      <c r="O294" s="66">
        <v>0</v>
      </c>
      <c r="P294" s="66">
        <v>0</v>
      </c>
      <c r="Q294" s="66">
        <v>0</v>
      </c>
      <c r="R294" s="66">
        <v>0</v>
      </c>
      <c r="S294" s="66">
        <v>0</v>
      </c>
      <c r="T294" s="66">
        <v>0</v>
      </c>
      <c r="U294" s="66">
        <v>0</v>
      </c>
      <c r="V294" s="66">
        <v>0</v>
      </c>
      <c r="W294" s="66">
        <v>0</v>
      </c>
      <c r="X294" s="66">
        <v>0</v>
      </c>
      <c r="Y294" s="66">
        <v>0</v>
      </c>
      <c r="Z294" s="66">
        <v>0</v>
      </c>
      <c r="AA294" s="61" t="s">
        <v>84</v>
      </c>
      <c r="AB294" s="61" t="s">
        <v>84</v>
      </c>
    </row>
    <row r="295" spans="1:28" s="10" customFormat="1" x14ac:dyDescent="0.25">
      <c r="A295" s="29" t="s">
        <v>253</v>
      </c>
      <c r="B295" s="15" t="s">
        <v>271</v>
      </c>
      <c r="C295" s="62" t="s">
        <v>319</v>
      </c>
      <c r="D295" s="66">
        <v>336.09300000000002</v>
      </c>
      <c r="E295" s="66">
        <v>344.12</v>
      </c>
      <c r="F295" s="66">
        <v>353.96</v>
      </c>
      <c r="G295" s="66">
        <v>392.84430462166199</v>
      </c>
      <c r="H295" s="66">
        <v>364.95211886999999</v>
      </c>
      <c r="I295" s="66">
        <v>392.84430462166296</v>
      </c>
      <c r="J295" s="66">
        <v>391.27518488000004</v>
      </c>
      <c r="K295" s="66">
        <v>609.07318447355203</v>
      </c>
      <c r="L295" s="66">
        <v>500.39258260764922</v>
      </c>
      <c r="M295" s="66">
        <v>609.07318447355226</v>
      </c>
      <c r="N295" s="66">
        <v>480.47395169710126</v>
      </c>
      <c r="O295" s="66">
        <v>609.07318447355226</v>
      </c>
      <c r="P295" s="66">
        <v>480.47395169710126</v>
      </c>
      <c r="Q295" s="66">
        <v>609.07318447355226</v>
      </c>
      <c r="R295" s="66">
        <v>480.47395169710114</v>
      </c>
      <c r="S295" s="66">
        <v>609.07318447355226</v>
      </c>
      <c r="T295" s="66">
        <v>480.47395169710114</v>
      </c>
      <c r="U295" s="66">
        <v>609.07318447355249</v>
      </c>
      <c r="V295" s="66">
        <v>480.47395169710114</v>
      </c>
      <c r="W295" s="66">
        <v>609.07318447355249</v>
      </c>
      <c r="X295" s="66">
        <v>480.47395169710114</v>
      </c>
      <c r="Y295" s="66">
        <v>609.07318447355249</v>
      </c>
      <c r="Z295" s="66">
        <v>480.47395169710114</v>
      </c>
      <c r="AA295" s="61" t="s">
        <v>84</v>
      </c>
      <c r="AB295" s="61" t="s">
        <v>84</v>
      </c>
    </row>
    <row r="296" spans="1:28" s="10" customFormat="1" x14ac:dyDescent="0.25">
      <c r="A296" s="29" t="s">
        <v>258</v>
      </c>
      <c r="B296" s="16" t="s">
        <v>53</v>
      </c>
      <c r="C296" s="62" t="s">
        <v>319</v>
      </c>
      <c r="D296" s="66" t="s">
        <v>84</v>
      </c>
      <c r="E296" s="66" t="s">
        <v>84</v>
      </c>
      <c r="F296" s="66" t="s">
        <v>84</v>
      </c>
      <c r="G296" s="66" t="s">
        <v>84</v>
      </c>
      <c r="H296" s="66" t="s">
        <v>84</v>
      </c>
      <c r="I296" s="66" t="s">
        <v>84</v>
      </c>
      <c r="J296" s="66" t="s">
        <v>84</v>
      </c>
      <c r="K296" s="66" t="s">
        <v>84</v>
      </c>
      <c r="L296" s="66" t="s">
        <v>84</v>
      </c>
      <c r="M296" s="66" t="s">
        <v>84</v>
      </c>
      <c r="N296" s="66" t="s">
        <v>84</v>
      </c>
      <c r="O296" s="66" t="s">
        <v>84</v>
      </c>
      <c r="P296" s="66" t="s">
        <v>84</v>
      </c>
      <c r="Q296" s="66" t="s">
        <v>84</v>
      </c>
      <c r="R296" s="66" t="s">
        <v>84</v>
      </c>
      <c r="S296" s="66" t="s">
        <v>84</v>
      </c>
      <c r="T296" s="66" t="s">
        <v>84</v>
      </c>
      <c r="U296" s="66" t="s">
        <v>84</v>
      </c>
      <c r="V296" s="66" t="s">
        <v>84</v>
      </c>
      <c r="W296" s="66" t="s">
        <v>84</v>
      </c>
      <c r="X296" s="66" t="s">
        <v>84</v>
      </c>
      <c r="Y296" s="66" t="s">
        <v>84</v>
      </c>
      <c r="Z296" s="66" t="s">
        <v>84</v>
      </c>
      <c r="AA296" s="66" t="s">
        <v>84</v>
      </c>
      <c r="AB296" s="66" t="s">
        <v>84</v>
      </c>
    </row>
    <row r="297" spans="1:28" s="10" customFormat="1" x14ac:dyDescent="0.25">
      <c r="A297" s="29" t="s">
        <v>254</v>
      </c>
      <c r="B297" s="15" t="s">
        <v>272</v>
      </c>
      <c r="C297" s="62" t="s">
        <v>319</v>
      </c>
      <c r="D297" s="66">
        <v>811.69399999999996</v>
      </c>
      <c r="E297" s="66">
        <v>950.23099999999999</v>
      </c>
      <c r="F297" s="66">
        <v>1148.6659999999999</v>
      </c>
      <c r="G297" s="66">
        <v>1091.4240980837164</v>
      </c>
      <c r="H297" s="66">
        <v>1279.54157801</v>
      </c>
      <c r="I297" s="66">
        <v>1067.2694081635098</v>
      </c>
      <c r="J297" s="66">
        <v>1005.4624942800001</v>
      </c>
      <c r="K297" s="66">
        <v>1091.2017325061249</v>
      </c>
      <c r="L297" s="66">
        <v>952.93858654287419</v>
      </c>
      <c r="M297" s="66">
        <v>1197.4203867556066</v>
      </c>
      <c r="N297" s="66">
        <v>1350.1788933728199</v>
      </c>
      <c r="O297" s="66">
        <v>1407.0619033397506</v>
      </c>
      <c r="P297" s="66">
        <v>1266.6484358777454</v>
      </c>
      <c r="Q297" s="66">
        <v>1418.9890155351984</v>
      </c>
      <c r="R297" s="66">
        <v>1439.5070689262079</v>
      </c>
      <c r="S297" s="66">
        <v>1956.3838000224273</v>
      </c>
      <c r="T297" s="66">
        <v>1399.2259003422737</v>
      </c>
      <c r="U297" s="66">
        <v>2036.9729375064398</v>
      </c>
      <c r="V297" s="66">
        <v>1461.7429860197574</v>
      </c>
      <c r="W297" s="66">
        <v>2095.922792463562</v>
      </c>
      <c r="X297" s="66">
        <v>1493.7762946324435</v>
      </c>
      <c r="Y297" s="66">
        <v>2144.3927305713701</v>
      </c>
      <c r="Z297" s="66">
        <v>1526.4461013498599</v>
      </c>
      <c r="AA297" s="61" t="s">
        <v>84</v>
      </c>
      <c r="AB297" s="61" t="s">
        <v>84</v>
      </c>
    </row>
    <row r="298" spans="1:28" s="10" customFormat="1" x14ac:dyDescent="0.25">
      <c r="A298" s="29" t="s">
        <v>259</v>
      </c>
      <c r="B298" s="16" t="s">
        <v>53</v>
      </c>
      <c r="C298" s="62" t="s">
        <v>319</v>
      </c>
      <c r="D298" s="66">
        <v>0</v>
      </c>
      <c r="E298" s="66">
        <v>0</v>
      </c>
      <c r="F298" s="66">
        <v>0</v>
      </c>
      <c r="G298" s="66">
        <v>0</v>
      </c>
      <c r="H298" s="66">
        <v>0</v>
      </c>
      <c r="I298" s="66">
        <v>0</v>
      </c>
      <c r="J298" s="66">
        <v>0</v>
      </c>
      <c r="K298" s="66">
        <v>0</v>
      </c>
      <c r="L298" s="66">
        <v>0</v>
      </c>
      <c r="M298" s="66">
        <v>0</v>
      </c>
      <c r="N298" s="66">
        <v>0</v>
      </c>
      <c r="O298" s="66">
        <v>0</v>
      </c>
      <c r="P298" s="66">
        <v>0</v>
      </c>
      <c r="Q298" s="66">
        <v>0</v>
      </c>
      <c r="R298" s="66">
        <v>0</v>
      </c>
      <c r="S298" s="66">
        <v>0</v>
      </c>
      <c r="T298" s="66">
        <v>0</v>
      </c>
      <c r="U298" s="66">
        <v>0</v>
      </c>
      <c r="V298" s="66">
        <v>0</v>
      </c>
      <c r="W298" s="66">
        <v>0</v>
      </c>
      <c r="X298" s="66">
        <v>0</v>
      </c>
      <c r="Y298" s="66">
        <v>0</v>
      </c>
      <c r="Z298" s="66">
        <v>0</v>
      </c>
      <c r="AA298" s="61" t="s">
        <v>84</v>
      </c>
      <c r="AB298" s="61" t="s">
        <v>84</v>
      </c>
    </row>
    <row r="299" spans="1:28" s="10" customFormat="1" x14ac:dyDescent="0.25">
      <c r="A299" s="29" t="s">
        <v>255</v>
      </c>
      <c r="B299" s="15" t="s">
        <v>273</v>
      </c>
      <c r="C299" s="62" t="s">
        <v>319</v>
      </c>
      <c r="D299" s="66">
        <v>2156.9977399999998</v>
      </c>
      <c r="E299" s="66">
        <v>2629.8015789999999</v>
      </c>
      <c r="F299" s="66">
        <v>3759.6049552999993</v>
      </c>
      <c r="G299" s="66">
        <v>4604.0246866992002</v>
      </c>
      <c r="H299" s="66">
        <v>4787.9918854800007</v>
      </c>
      <c r="I299" s="66">
        <v>3094.3620237396599</v>
      </c>
      <c r="J299" s="66">
        <v>5246.4978411100001</v>
      </c>
      <c r="K299" s="66">
        <v>3802.7442884612001</v>
      </c>
      <c r="L299" s="66">
        <v>4214.0740166200003</v>
      </c>
      <c r="M299" s="66">
        <v>760.70284037440035</v>
      </c>
      <c r="N299" s="66">
        <v>2092.0635267821599</v>
      </c>
      <c r="O299" s="66">
        <v>735.65292956440032</v>
      </c>
      <c r="P299" s="66">
        <v>1462.0163845818411</v>
      </c>
      <c r="Q299" s="66">
        <v>730.28111398640033</v>
      </c>
      <c r="R299" s="66">
        <v>198.12484332768878</v>
      </c>
      <c r="S299" s="66">
        <v>725.11114953440017</v>
      </c>
      <c r="T299" s="66">
        <v>147.73579658524827</v>
      </c>
      <c r="U299" s="66">
        <v>725.11114953440017</v>
      </c>
      <c r="V299" s="66">
        <v>145.13815218093092</v>
      </c>
      <c r="W299" s="66">
        <v>725.11114953440017</v>
      </c>
      <c r="X299" s="66">
        <v>145.13793758608278</v>
      </c>
      <c r="Y299" s="66">
        <v>725.11114953440017</v>
      </c>
      <c r="Z299" s="66">
        <v>145.13760439357395</v>
      </c>
      <c r="AA299" s="61" t="s">
        <v>84</v>
      </c>
      <c r="AB299" s="61" t="s">
        <v>84</v>
      </c>
    </row>
    <row r="300" spans="1:28" s="10" customFormat="1" x14ac:dyDescent="0.25">
      <c r="A300" s="29" t="s">
        <v>260</v>
      </c>
      <c r="B300" s="16" t="s">
        <v>53</v>
      </c>
      <c r="C300" s="62" t="s">
        <v>319</v>
      </c>
      <c r="D300" s="66" t="s">
        <v>84</v>
      </c>
      <c r="E300" s="66" t="s">
        <v>84</v>
      </c>
      <c r="F300" s="66" t="s">
        <v>84</v>
      </c>
      <c r="G300" s="66" t="s">
        <v>84</v>
      </c>
      <c r="H300" s="66" t="s">
        <v>84</v>
      </c>
      <c r="I300" s="66" t="s">
        <v>84</v>
      </c>
      <c r="J300" s="66" t="s">
        <v>84</v>
      </c>
      <c r="K300" s="66" t="s">
        <v>84</v>
      </c>
      <c r="L300" s="66" t="s">
        <v>84</v>
      </c>
      <c r="M300" s="66" t="s">
        <v>84</v>
      </c>
      <c r="N300" s="66" t="s">
        <v>84</v>
      </c>
      <c r="O300" s="66" t="s">
        <v>84</v>
      </c>
      <c r="P300" s="66" t="s">
        <v>84</v>
      </c>
      <c r="Q300" s="66" t="s">
        <v>84</v>
      </c>
      <c r="R300" s="66" t="s">
        <v>84</v>
      </c>
      <c r="S300" s="66" t="s">
        <v>84</v>
      </c>
      <c r="T300" s="66" t="s">
        <v>84</v>
      </c>
      <c r="U300" s="66" t="s">
        <v>84</v>
      </c>
      <c r="V300" s="66" t="s">
        <v>84</v>
      </c>
      <c r="W300" s="66" t="s">
        <v>84</v>
      </c>
      <c r="X300" s="66" t="s">
        <v>84</v>
      </c>
      <c r="Y300" s="66" t="s">
        <v>84</v>
      </c>
      <c r="Z300" s="66" t="s">
        <v>84</v>
      </c>
      <c r="AA300" s="66" t="s">
        <v>84</v>
      </c>
      <c r="AB300" s="66" t="s">
        <v>84</v>
      </c>
    </row>
    <row r="301" spans="1:28" s="10" customFormat="1" ht="31.5" x14ac:dyDescent="0.25">
      <c r="A301" s="29" t="s">
        <v>256</v>
      </c>
      <c r="B301" s="15" t="s">
        <v>304</v>
      </c>
      <c r="C301" s="62" t="s">
        <v>319</v>
      </c>
      <c r="D301" s="66">
        <v>1241.3097799999998</v>
      </c>
      <c r="E301" s="66">
        <v>2058.3223939999998</v>
      </c>
      <c r="F301" s="66">
        <v>2143.0107499999999</v>
      </c>
      <c r="G301" s="66">
        <v>2311.4996714001604</v>
      </c>
      <c r="H301" s="66">
        <v>1884.22467087</v>
      </c>
      <c r="I301" s="66">
        <v>1640.0124150589527</v>
      </c>
      <c r="J301" s="66">
        <v>2015.6880035735001</v>
      </c>
      <c r="K301" s="66">
        <v>2171.386373457186</v>
      </c>
      <c r="L301" s="66">
        <v>1755.9020490142643</v>
      </c>
      <c r="M301" s="66">
        <v>2105.6956708648777</v>
      </c>
      <c r="N301" s="66">
        <v>1544.8798684947806</v>
      </c>
      <c r="O301" s="66">
        <v>2033.1845777651868</v>
      </c>
      <c r="P301" s="66">
        <v>1709.494732727894</v>
      </c>
      <c r="Q301" s="66">
        <v>1957.9529952365272</v>
      </c>
      <c r="R301" s="66">
        <v>1389.6559645902887</v>
      </c>
      <c r="S301" s="66">
        <v>1492.0237821569747</v>
      </c>
      <c r="T301" s="66">
        <v>1357.2960111546272</v>
      </c>
      <c r="U301" s="66">
        <v>1263.1726111374226</v>
      </c>
      <c r="V301" s="66">
        <v>1318.8604240459313</v>
      </c>
      <c r="W301" s="66">
        <v>1084.3214401178698</v>
      </c>
      <c r="X301" s="66">
        <v>1302.3767084456047</v>
      </c>
      <c r="Y301" s="66">
        <v>965.47026909831698</v>
      </c>
      <c r="Z301" s="66">
        <v>1266.2894238546432</v>
      </c>
      <c r="AA301" s="61" t="s">
        <v>84</v>
      </c>
      <c r="AB301" s="61" t="s">
        <v>84</v>
      </c>
    </row>
    <row r="302" spans="1:28" s="10" customFormat="1" x14ac:dyDescent="0.25">
      <c r="A302" s="29" t="s">
        <v>261</v>
      </c>
      <c r="B302" s="16" t="s">
        <v>53</v>
      </c>
      <c r="C302" s="62" t="s">
        <v>319</v>
      </c>
      <c r="D302" s="66">
        <v>0</v>
      </c>
      <c r="E302" s="66">
        <v>0</v>
      </c>
      <c r="F302" s="66">
        <v>467.47500000000002</v>
      </c>
      <c r="G302" s="66">
        <v>0</v>
      </c>
      <c r="H302" s="66">
        <v>303.50270555000003</v>
      </c>
      <c r="I302" s="66">
        <v>0</v>
      </c>
      <c r="J302" s="66">
        <v>276.06436953999997</v>
      </c>
      <c r="K302" s="66">
        <v>0</v>
      </c>
      <c r="L302" s="66">
        <v>248.16598061000002</v>
      </c>
      <c r="M302" s="66">
        <v>0</v>
      </c>
      <c r="N302" s="66">
        <v>0</v>
      </c>
      <c r="O302" s="66">
        <v>0</v>
      </c>
      <c r="P302" s="66">
        <v>0</v>
      </c>
      <c r="Q302" s="66">
        <v>0</v>
      </c>
      <c r="R302" s="66">
        <v>0</v>
      </c>
      <c r="S302" s="66">
        <v>0</v>
      </c>
      <c r="T302" s="66">
        <v>0</v>
      </c>
      <c r="U302" s="66">
        <v>0</v>
      </c>
      <c r="V302" s="66">
        <v>0</v>
      </c>
      <c r="W302" s="66">
        <v>0</v>
      </c>
      <c r="X302" s="66">
        <v>0</v>
      </c>
      <c r="Y302" s="66">
        <v>0</v>
      </c>
      <c r="Z302" s="66">
        <v>0</v>
      </c>
      <c r="AA302" s="61" t="s">
        <v>84</v>
      </c>
      <c r="AB302" s="61" t="s">
        <v>84</v>
      </c>
    </row>
    <row r="303" spans="1:28" s="10" customFormat="1" x14ac:dyDescent="0.25">
      <c r="A303" s="29" t="s">
        <v>488</v>
      </c>
      <c r="B303" s="15" t="s">
        <v>489</v>
      </c>
      <c r="C303" s="62" t="s">
        <v>319</v>
      </c>
      <c r="D303" s="66">
        <v>1730.2629017799416</v>
      </c>
      <c r="E303" s="66">
        <v>1891.3719702699991</v>
      </c>
      <c r="F303" s="66">
        <v>1980.1807478100004</v>
      </c>
      <c r="G303" s="66">
        <v>2165.598368879017</v>
      </c>
      <c r="H303" s="66">
        <v>1627.6042078530004</v>
      </c>
      <c r="I303" s="66">
        <v>1336.4667745030993</v>
      </c>
      <c r="J303" s="66">
        <v>1017.712070385139</v>
      </c>
      <c r="K303" s="66">
        <v>1436.0306125201696</v>
      </c>
      <c r="L303" s="66">
        <v>2276.7176650689003</v>
      </c>
      <c r="M303" s="66">
        <v>1155.2200422259384</v>
      </c>
      <c r="N303" s="66">
        <v>1230.9062929842194</v>
      </c>
      <c r="O303" s="66">
        <v>1154.7301626341889</v>
      </c>
      <c r="P303" s="66">
        <v>1132.0688936322219</v>
      </c>
      <c r="Q303" s="66">
        <v>1154.5874993097666</v>
      </c>
      <c r="R303" s="66">
        <v>1134.7770887842216</v>
      </c>
      <c r="S303" s="66">
        <v>1154.9046224929355</v>
      </c>
      <c r="T303" s="66">
        <v>1136.7888401922221</v>
      </c>
      <c r="U303" s="66">
        <v>1154.9045746554314</v>
      </c>
      <c r="V303" s="66">
        <v>1138.8002104522232</v>
      </c>
      <c r="W303" s="66">
        <v>1134.4352438979322</v>
      </c>
      <c r="X303" s="66">
        <v>1139.9859352522194</v>
      </c>
      <c r="Y303" s="66">
        <v>1134.4351960604292</v>
      </c>
      <c r="Z303" s="66">
        <v>1141.2072317962227</v>
      </c>
      <c r="AA303" s="61" t="s">
        <v>84</v>
      </c>
      <c r="AB303" s="61" t="s">
        <v>84</v>
      </c>
    </row>
    <row r="304" spans="1:28" s="10" customFormat="1" x14ac:dyDescent="0.25">
      <c r="A304" s="29" t="s">
        <v>490</v>
      </c>
      <c r="B304" s="16" t="s">
        <v>53</v>
      </c>
      <c r="C304" s="62" t="s">
        <v>319</v>
      </c>
      <c r="D304" s="66">
        <v>181.08422746150006</v>
      </c>
      <c r="E304" s="66">
        <v>846.60164874999964</v>
      </c>
      <c r="F304" s="66">
        <v>984.91797999999983</v>
      </c>
      <c r="G304" s="66">
        <v>0</v>
      </c>
      <c r="H304" s="66">
        <v>730.90252151999971</v>
      </c>
      <c r="I304" s="66">
        <v>0</v>
      </c>
      <c r="J304" s="66">
        <v>105.2679867399998</v>
      </c>
      <c r="K304" s="66">
        <v>41.875460629555164</v>
      </c>
      <c r="L304" s="66">
        <v>313.76953078499992</v>
      </c>
      <c r="M304" s="66">
        <v>42.159210629555162</v>
      </c>
      <c r="N304" s="66">
        <v>0</v>
      </c>
      <c r="O304" s="66">
        <v>41.964210629555168</v>
      </c>
      <c r="P304" s="66">
        <v>0</v>
      </c>
      <c r="Q304" s="66">
        <v>41.788960629555163</v>
      </c>
      <c r="R304" s="66">
        <v>0</v>
      </c>
      <c r="S304" s="66">
        <v>41.788960629555163</v>
      </c>
      <c r="T304" s="66">
        <v>0</v>
      </c>
      <c r="U304" s="66">
        <v>41.788960629555135</v>
      </c>
      <c r="V304" s="66">
        <v>0</v>
      </c>
      <c r="W304" s="66">
        <v>41.788960629555163</v>
      </c>
      <c r="X304" s="66">
        <v>0</v>
      </c>
      <c r="Y304" s="66">
        <v>41.788960629555135</v>
      </c>
      <c r="Z304" s="66">
        <v>0</v>
      </c>
      <c r="AA304" s="61" t="s">
        <v>84</v>
      </c>
      <c r="AB304" s="61" t="s">
        <v>84</v>
      </c>
    </row>
    <row r="305" spans="1:28" s="51" customFormat="1" ht="31.5" x14ac:dyDescent="0.25">
      <c r="A305" s="49" t="s">
        <v>142</v>
      </c>
      <c r="B305" s="56" t="s">
        <v>624</v>
      </c>
      <c r="C305" s="62" t="s">
        <v>23</v>
      </c>
      <c r="D305" s="66">
        <f t="shared" ref="D305:L305" si="272">D167/(D23*1.18)</f>
        <v>0.94792739212290666</v>
      </c>
      <c r="E305" s="66">
        <f t="shared" si="272"/>
        <v>0.96864276078600431</v>
      </c>
      <c r="F305" s="66">
        <f t="shared" si="272"/>
        <v>1.0235140538997705</v>
      </c>
      <c r="G305" s="66">
        <f t="shared" si="272"/>
        <v>1.0911360644011712</v>
      </c>
      <c r="H305" s="66">
        <f t="shared" si="272"/>
        <v>1.06193558707202</v>
      </c>
      <c r="I305" s="66">
        <f t="shared" si="272"/>
        <v>1.051310123753342</v>
      </c>
      <c r="J305" s="66">
        <f t="shared" si="272"/>
        <v>1.0655051075663855</v>
      </c>
      <c r="K305" s="66">
        <f t="shared" si="272"/>
        <v>0.9841979998799697</v>
      </c>
      <c r="L305" s="66">
        <f t="shared" si="272"/>
        <v>0.99004619603852273</v>
      </c>
      <c r="M305" s="66">
        <f>M167/(M23*1.18)</f>
        <v>0.96869000587659104</v>
      </c>
      <c r="N305" s="66">
        <f t="shared" ref="N305" si="273">N167/(N23*1.18)</f>
        <v>1.0042137539470117</v>
      </c>
      <c r="O305" s="66">
        <f>O167/(O23*1.18)</f>
        <v>1.0178439153365855</v>
      </c>
      <c r="P305" s="66">
        <f t="shared" ref="P305" si="274">P167/(P23*1.18)</f>
        <v>1.0202120647002442</v>
      </c>
      <c r="Q305" s="66">
        <f>Q167/(Q23*1.18)</f>
        <v>1.0221351776430456</v>
      </c>
      <c r="R305" s="66">
        <f t="shared" ref="R305" si="275">R167/(R23*1.18)</f>
        <v>0.99716428544553282</v>
      </c>
      <c r="S305" s="66">
        <f>S167/(S23*1.18)</f>
        <v>1.0152269022147302</v>
      </c>
      <c r="T305" s="66">
        <f t="shared" ref="T305" si="276">T167/(T23*1.18)</f>
        <v>1.0200189090151133</v>
      </c>
      <c r="U305" s="66">
        <f>U167/(U23*1.18)</f>
        <v>1.0164460183523107</v>
      </c>
      <c r="V305" s="66">
        <f t="shared" ref="V305" si="277">V167/(V23*1.18)</f>
        <v>1.0195100529323844</v>
      </c>
      <c r="W305" s="66">
        <f>W167/(W23*1.18)</f>
        <v>1.0161439989407726</v>
      </c>
      <c r="X305" s="66">
        <f t="shared" ref="X305:Z305" si="278">X167/(X23*1.2)</f>
        <v>1.0016256561205439</v>
      </c>
      <c r="Y305" s="66">
        <f>Y167/(Y23*1.18)</f>
        <v>1.016154414545769</v>
      </c>
      <c r="Z305" s="66">
        <f t="shared" si="278"/>
        <v>1.001472413389108</v>
      </c>
      <c r="AA305" s="61" t="s">
        <v>84</v>
      </c>
      <c r="AB305" s="61" t="s">
        <v>84</v>
      </c>
    </row>
    <row r="306" spans="1:28" s="53" customFormat="1" ht="15.75" customHeight="1" x14ac:dyDescent="0.25">
      <c r="A306" s="52" t="s">
        <v>262</v>
      </c>
      <c r="B306" s="54" t="s">
        <v>528</v>
      </c>
      <c r="C306" s="62" t="s">
        <v>23</v>
      </c>
      <c r="D306" s="66" t="s">
        <v>84</v>
      </c>
      <c r="E306" s="66" t="s">
        <v>84</v>
      </c>
      <c r="F306" s="66" t="s">
        <v>84</v>
      </c>
      <c r="G306" s="66" t="s">
        <v>84</v>
      </c>
      <c r="H306" s="66" t="s">
        <v>84</v>
      </c>
      <c r="I306" s="66" t="s">
        <v>84</v>
      </c>
      <c r="J306" s="66" t="s">
        <v>84</v>
      </c>
      <c r="K306" s="66" t="s">
        <v>84</v>
      </c>
      <c r="L306" s="66" t="s">
        <v>84</v>
      </c>
      <c r="M306" s="66" t="s">
        <v>84</v>
      </c>
      <c r="N306" s="66" t="s">
        <v>84</v>
      </c>
      <c r="O306" s="66" t="s">
        <v>84</v>
      </c>
      <c r="P306" s="66" t="s">
        <v>84</v>
      </c>
      <c r="Q306" s="66" t="s">
        <v>84</v>
      </c>
      <c r="R306" s="66" t="s">
        <v>84</v>
      </c>
      <c r="S306" s="66" t="s">
        <v>84</v>
      </c>
      <c r="T306" s="66" t="s">
        <v>84</v>
      </c>
      <c r="U306" s="66" t="s">
        <v>84</v>
      </c>
      <c r="V306" s="66" t="s">
        <v>84</v>
      </c>
      <c r="W306" s="66" t="s">
        <v>84</v>
      </c>
      <c r="X306" s="66" t="s">
        <v>84</v>
      </c>
      <c r="Y306" s="66" t="s">
        <v>84</v>
      </c>
      <c r="Z306" s="66" t="s">
        <v>84</v>
      </c>
      <c r="AA306" s="66" t="s">
        <v>84</v>
      </c>
      <c r="AB306" s="66" t="s">
        <v>84</v>
      </c>
    </row>
    <row r="307" spans="1:28" s="53" customFormat="1" ht="31.5" customHeight="1" x14ac:dyDescent="0.25">
      <c r="A307" s="52" t="s">
        <v>493</v>
      </c>
      <c r="B307" s="54" t="s">
        <v>529</v>
      </c>
      <c r="C307" s="62" t="s">
        <v>23</v>
      </c>
      <c r="D307" s="66" t="s">
        <v>84</v>
      </c>
      <c r="E307" s="66" t="s">
        <v>84</v>
      </c>
      <c r="F307" s="66" t="s">
        <v>84</v>
      </c>
      <c r="G307" s="66" t="s">
        <v>84</v>
      </c>
      <c r="H307" s="66" t="s">
        <v>84</v>
      </c>
      <c r="I307" s="66" t="s">
        <v>84</v>
      </c>
      <c r="J307" s="66" t="s">
        <v>84</v>
      </c>
      <c r="K307" s="66" t="s">
        <v>84</v>
      </c>
      <c r="L307" s="66" t="s">
        <v>84</v>
      </c>
      <c r="M307" s="66" t="s">
        <v>84</v>
      </c>
      <c r="N307" s="66" t="s">
        <v>84</v>
      </c>
      <c r="O307" s="66" t="s">
        <v>84</v>
      </c>
      <c r="P307" s="66" t="s">
        <v>84</v>
      </c>
      <c r="Q307" s="66" t="s">
        <v>84</v>
      </c>
      <c r="R307" s="66" t="s">
        <v>84</v>
      </c>
      <c r="S307" s="66" t="s">
        <v>84</v>
      </c>
      <c r="T307" s="66" t="s">
        <v>84</v>
      </c>
      <c r="U307" s="66" t="s">
        <v>84</v>
      </c>
      <c r="V307" s="66" t="s">
        <v>84</v>
      </c>
      <c r="W307" s="66" t="s">
        <v>84</v>
      </c>
      <c r="X307" s="66" t="s">
        <v>84</v>
      </c>
      <c r="Y307" s="66" t="s">
        <v>84</v>
      </c>
      <c r="Z307" s="66" t="s">
        <v>84</v>
      </c>
      <c r="AA307" s="66" t="s">
        <v>84</v>
      </c>
      <c r="AB307" s="66" t="s">
        <v>84</v>
      </c>
    </row>
    <row r="308" spans="1:28" s="53" customFormat="1" ht="31.5" customHeight="1" x14ac:dyDescent="0.25">
      <c r="A308" s="52" t="s">
        <v>494</v>
      </c>
      <c r="B308" s="54" t="s">
        <v>530</v>
      </c>
      <c r="C308" s="62" t="s">
        <v>23</v>
      </c>
      <c r="D308" s="66" t="s">
        <v>84</v>
      </c>
      <c r="E308" s="66" t="s">
        <v>84</v>
      </c>
      <c r="F308" s="66" t="s">
        <v>84</v>
      </c>
      <c r="G308" s="66" t="s">
        <v>84</v>
      </c>
      <c r="H308" s="66" t="s">
        <v>84</v>
      </c>
      <c r="I308" s="66" t="s">
        <v>84</v>
      </c>
      <c r="J308" s="66" t="s">
        <v>84</v>
      </c>
      <c r="K308" s="66" t="s">
        <v>84</v>
      </c>
      <c r="L308" s="66" t="s">
        <v>84</v>
      </c>
      <c r="M308" s="66" t="s">
        <v>84</v>
      </c>
      <c r="N308" s="66" t="s">
        <v>84</v>
      </c>
      <c r="O308" s="66" t="s">
        <v>84</v>
      </c>
      <c r="P308" s="66" t="s">
        <v>84</v>
      </c>
      <c r="Q308" s="66" t="s">
        <v>84</v>
      </c>
      <c r="R308" s="66" t="s">
        <v>84</v>
      </c>
      <c r="S308" s="66" t="s">
        <v>84</v>
      </c>
      <c r="T308" s="66" t="s">
        <v>84</v>
      </c>
      <c r="U308" s="66" t="s">
        <v>84</v>
      </c>
      <c r="V308" s="66" t="s">
        <v>84</v>
      </c>
      <c r="W308" s="66" t="s">
        <v>84</v>
      </c>
      <c r="X308" s="66" t="s">
        <v>84</v>
      </c>
      <c r="Y308" s="66" t="s">
        <v>84</v>
      </c>
      <c r="Z308" s="66" t="s">
        <v>84</v>
      </c>
      <c r="AA308" s="66" t="s">
        <v>84</v>
      </c>
      <c r="AB308" s="66" t="s">
        <v>84</v>
      </c>
    </row>
    <row r="309" spans="1:28" s="53" customFormat="1" ht="31.5" customHeight="1" x14ac:dyDescent="0.25">
      <c r="A309" s="52" t="s">
        <v>581</v>
      </c>
      <c r="B309" s="54" t="s">
        <v>531</v>
      </c>
      <c r="C309" s="62" t="s">
        <v>23</v>
      </c>
      <c r="D309" s="66" t="s">
        <v>84</v>
      </c>
      <c r="E309" s="66" t="s">
        <v>84</v>
      </c>
      <c r="F309" s="66" t="s">
        <v>84</v>
      </c>
      <c r="G309" s="66" t="s">
        <v>84</v>
      </c>
      <c r="H309" s="66" t="s">
        <v>84</v>
      </c>
      <c r="I309" s="66" t="s">
        <v>84</v>
      </c>
      <c r="J309" s="66" t="s">
        <v>84</v>
      </c>
      <c r="K309" s="66" t="s">
        <v>84</v>
      </c>
      <c r="L309" s="66" t="s">
        <v>84</v>
      </c>
      <c r="M309" s="66" t="s">
        <v>84</v>
      </c>
      <c r="N309" s="66" t="s">
        <v>84</v>
      </c>
      <c r="O309" s="66" t="s">
        <v>84</v>
      </c>
      <c r="P309" s="66" t="s">
        <v>84</v>
      </c>
      <c r="Q309" s="66" t="s">
        <v>84</v>
      </c>
      <c r="R309" s="66" t="s">
        <v>84</v>
      </c>
      <c r="S309" s="66" t="s">
        <v>84</v>
      </c>
      <c r="T309" s="66" t="s">
        <v>84</v>
      </c>
      <c r="U309" s="66" t="s">
        <v>84</v>
      </c>
      <c r="V309" s="66" t="s">
        <v>84</v>
      </c>
      <c r="W309" s="66" t="s">
        <v>84</v>
      </c>
      <c r="X309" s="66" t="s">
        <v>84</v>
      </c>
      <c r="Y309" s="66" t="s">
        <v>84</v>
      </c>
      <c r="Z309" s="66" t="s">
        <v>84</v>
      </c>
      <c r="AA309" s="66" t="s">
        <v>84</v>
      </c>
      <c r="AB309" s="66" t="s">
        <v>84</v>
      </c>
    </row>
    <row r="310" spans="1:28" s="53" customFormat="1" ht="15.75" customHeight="1" x14ac:dyDescent="0.25">
      <c r="A310" s="52" t="s">
        <v>263</v>
      </c>
      <c r="B310" s="55" t="s">
        <v>647</v>
      </c>
      <c r="C310" s="62" t="s">
        <v>23</v>
      </c>
      <c r="D310" s="66" t="s">
        <v>84</v>
      </c>
      <c r="E310" s="66" t="s">
        <v>84</v>
      </c>
      <c r="F310" s="66" t="s">
        <v>84</v>
      </c>
      <c r="G310" s="66" t="s">
        <v>84</v>
      </c>
      <c r="H310" s="66" t="s">
        <v>84</v>
      </c>
      <c r="I310" s="66" t="s">
        <v>84</v>
      </c>
      <c r="J310" s="66" t="s">
        <v>84</v>
      </c>
      <c r="K310" s="66" t="s">
        <v>84</v>
      </c>
      <c r="L310" s="66" t="s">
        <v>84</v>
      </c>
      <c r="M310" s="66" t="s">
        <v>84</v>
      </c>
      <c r="N310" s="66" t="s">
        <v>84</v>
      </c>
      <c r="O310" s="66" t="s">
        <v>84</v>
      </c>
      <c r="P310" s="66" t="s">
        <v>84</v>
      </c>
      <c r="Q310" s="66" t="s">
        <v>84</v>
      </c>
      <c r="R310" s="66" t="s">
        <v>84</v>
      </c>
      <c r="S310" s="66" t="s">
        <v>84</v>
      </c>
      <c r="T310" s="66" t="s">
        <v>84</v>
      </c>
      <c r="U310" s="66" t="s">
        <v>84</v>
      </c>
      <c r="V310" s="66" t="s">
        <v>84</v>
      </c>
      <c r="W310" s="66" t="s">
        <v>84</v>
      </c>
      <c r="X310" s="66" t="s">
        <v>84</v>
      </c>
      <c r="Y310" s="66" t="s">
        <v>84</v>
      </c>
      <c r="Z310" s="66" t="s">
        <v>84</v>
      </c>
      <c r="AA310" s="66" t="s">
        <v>84</v>
      </c>
      <c r="AB310" s="66" t="s">
        <v>84</v>
      </c>
    </row>
    <row r="311" spans="1:28" s="51" customFormat="1" x14ac:dyDescent="0.25">
      <c r="A311" s="49" t="s">
        <v>264</v>
      </c>
      <c r="B311" s="50" t="s">
        <v>532</v>
      </c>
      <c r="C311" s="62" t="s">
        <v>23</v>
      </c>
      <c r="D311" s="66">
        <f t="shared" ref="D311:L311" si="279">D173/(D29*1.18)</f>
        <v>0.83788826857694942</v>
      </c>
      <c r="E311" s="66">
        <f t="shared" si="279"/>
        <v>0.94769408627665663</v>
      </c>
      <c r="F311" s="66">
        <f t="shared" si="279"/>
        <v>0.95659369334381861</v>
      </c>
      <c r="G311" s="66">
        <f t="shared" si="279"/>
        <v>0.99305226941668601</v>
      </c>
      <c r="H311" s="66">
        <f t="shared" si="279"/>
        <v>1.0107937620162522</v>
      </c>
      <c r="I311" s="66">
        <f t="shared" si="279"/>
        <v>1.0248004049735073</v>
      </c>
      <c r="J311" s="66">
        <f t="shared" si="279"/>
        <v>1.0185789317222707</v>
      </c>
      <c r="K311" s="66">
        <f t="shared" si="279"/>
        <v>1.0067535003775334</v>
      </c>
      <c r="L311" s="66">
        <f t="shared" si="279"/>
        <v>1.0147445939904278</v>
      </c>
      <c r="M311" s="66">
        <f>M173/(M29*1.18)</f>
        <v>1.0011883026498756</v>
      </c>
      <c r="N311" s="66">
        <f t="shared" ref="N311" si="280">N173/(N29*1.18)</f>
        <v>1.0203461987112725</v>
      </c>
      <c r="O311" s="66">
        <f>O173/(O29*1.18)</f>
        <v>1.0038579604743367</v>
      </c>
      <c r="P311" s="66">
        <f t="shared" ref="P311" si="281">P173/(P29*1.18)</f>
        <v>1.0212300340993101</v>
      </c>
      <c r="Q311" s="66">
        <f>Q173/(Q29*1.18)</f>
        <v>1.009604937608783</v>
      </c>
      <c r="R311" s="66">
        <f t="shared" ref="R311" si="282">R173/(R29*1.18)</f>
        <v>1.016820995950716</v>
      </c>
      <c r="S311" s="66">
        <f>S173/(S29*1.18)</f>
        <v>1.0050231933211642</v>
      </c>
      <c r="T311" s="66">
        <f t="shared" ref="T311" si="283">T173/(T29*1.18)</f>
        <v>1.0176548129694267</v>
      </c>
      <c r="U311" s="66">
        <f>U173/(U29*1.18)</f>
        <v>1.0050231933212914</v>
      </c>
      <c r="V311" s="66">
        <f t="shared" ref="V311" si="284">V173/(V29*1.18)</f>
        <v>1.016864962656264</v>
      </c>
      <c r="W311" s="66">
        <f>W173/(W29*1.18)</f>
        <v>1.0050231933214151</v>
      </c>
      <c r="X311" s="66">
        <f t="shared" ref="X311:Z311" si="285">X173/(X29*1.2)</f>
        <v>0.99991721327865979</v>
      </c>
      <c r="Y311" s="66">
        <f>Y173/(Y29*1.18)</f>
        <v>1.005023193321535</v>
      </c>
      <c r="Z311" s="66">
        <f t="shared" si="285"/>
        <v>0.99991721327866001</v>
      </c>
      <c r="AA311" s="61" t="s">
        <v>84</v>
      </c>
      <c r="AB311" s="61" t="s">
        <v>84</v>
      </c>
    </row>
    <row r="312" spans="1:28" s="53" customFormat="1" ht="15.75" customHeight="1" x14ac:dyDescent="0.25">
      <c r="A312" s="52" t="s">
        <v>265</v>
      </c>
      <c r="B312" s="55" t="s">
        <v>640</v>
      </c>
      <c r="C312" s="62" t="s">
        <v>23</v>
      </c>
      <c r="D312" s="66" t="s">
        <v>84</v>
      </c>
      <c r="E312" s="66" t="s">
        <v>84</v>
      </c>
      <c r="F312" s="66" t="s">
        <v>84</v>
      </c>
      <c r="G312" s="66" t="s">
        <v>84</v>
      </c>
      <c r="H312" s="66" t="s">
        <v>84</v>
      </c>
      <c r="I312" s="66" t="s">
        <v>84</v>
      </c>
      <c r="J312" s="66" t="s">
        <v>84</v>
      </c>
      <c r="K312" s="66" t="s">
        <v>84</v>
      </c>
      <c r="L312" s="66" t="s">
        <v>84</v>
      </c>
      <c r="M312" s="66" t="s">
        <v>84</v>
      </c>
      <c r="N312" s="66" t="s">
        <v>84</v>
      </c>
      <c r="O312" s="66" t="s">
        <v>84</v>
      </c>
      <c r="P312" s="66" t="s">
        <v>84</v>
      </c>
      <c r="Q312" s="66" t="s">
        <v>84</v>
      </c>
      <c r="R312" s="66" t="s">
        <v>84</v>
      </c>
      <c r="S312" s="66" t="s">
        <v>84</v>
      </c>
      <c r="T312" s="66" t="s">
        <v>84</v>
      </c>
      <c r="U312" s="66" t="s">
        <v>84</v>
      </c>
      <c r="V312" s="66" t="s">
        <v>84</v>
      </c>
      <c r="W312" s="66" t="s">
        <v>84</v>
      </c>
      <c r="X312" s="66" t="s">
        <v>84</v>
      </c>
      <c r="Y312" s="66" t="s">
        <v>84</v>
      </c>
      <c r="Z312" s="66" t="s">
        <v>84</v>
      </c>
      <c r="AA312" s="66" t="s">
        <v>84</v>
      </c>
      <c r="AB312" s="66" t="s">
        <v>84</v>
      </c>
    </row>
    <row r="313" spans="1:28" s="51" customFormat="1" x14ac:dyDescent="0.25">
      <c r="A313" s="49" t="s">
        <v>266</v>
      </c>
      <c r="B313" s="50" t="s">
        <v>533</v>
      </c>
      <c r="C313" s="62" t="s">
        <v>23</v>
      </c>
      <c r="D313" s="66">
        <f t="shared" ref="D313:L313" si="286">D175/(D31*1.18)</f>
        <v>1.5756152633083316</v>
      </c>
      <c r="E313" s="66">
        <f t="shared" si="286"/>
        <v>1.3614841863871503</v>
      </c>
      <c r="F313" s="66">
        <f t="shared" si="286"/>
        <v>2.2263386795395856</v>
      </c>
      <c r="G313" s="66">
        <f t="shared" si="286"/>
        <v>1.7346268665183011</v>
      </c>
      <c r="H313" s="66">
        <f t="shared" si="286"/>
        <v>1.8035706648183558</v>
      </c>
      <c r="I313" s="66">
        <f t="shared" si="286"/>
        <v>0.3394125954922077</v>
      </c>
      <c r="J313" s="66">
        <f t="shared" si="286"/>
        <v>1.516532914819011</v>
      </c>
      <c r="K313" s="66">
        <f t="shared" si="286"/>
        <v>0.45171134112998823</v>
      </c>
      <c r="L313" s="66">
        <f t="shared" si="286"/>
        <v>0.63405400171460069</v>
      </c>
      <c r="M313" s="66">
        <f>M175/(M31*1.18)</f>
        <v>0.22441367056522213</v>
      </c>
      <c r="N313" s="66">
        <f t="shared" ref="N313" si="287">N175/(N31*1.18)</f>
        <v>-1.3686828709349898E-2</v>
      </c>
      <c r="O313" s="66">
        <f>O175/(O31*1.18)</f>
        <v>0.60727471120191734</v>
      </c>
      <c r="P313" s="66">
        <f t="shared" ref="P313" si="288">P175/(P31*1.18)</f>
        <v>0.24967247620180547</v>
      </c>
      <c r="Q313" s="66">
        <f>Q175/(Q31*1.18)</f>
        <v>1.1379681109107793</v>
      </c>
      <c r="R313" s="66">
        <f t="shared" ref="R313" si="289">R175/(R31*1.18)</f>
        <v>0.12485004317208234</v>
      </c>
      <c r="S313" s="66">
        <f>S175/(S31*1.18)</f>
        <v>1.0178558216210152</v>
      </c>
      <c r="T313" s="66">
        <f t="shared" ref="T313" si="290">T175/(T31*1.18)</f>
        <v>0.51086381178648521</v>
      </c>
      <c r="U313" s="66">
        <f>U175/(U31*1.18)</f>
        <v>1</v>
      </c>
      <c r="V313" s="66">
        <f t="shared" ref="V313" si="291">V175/(V31*1.18)</f>
        <v>1.0135959543261652</v>
      </c>
      <c r="W313" s="66">
        <f>W175/(W31*1.18)</f>
        <v>0.99999999999999978</v>
      </c>
      <c r="X313" s="66">
        <f t="shared" ref="X313:Z313" si="292">X175/(X31*1.2)</f>
        <v>0.99999999999999989</v>
      </c>
      <c r="Y313" s="66">
        <f>Y175/(Y31*1.18)</f>
        <v>0.99999999999999967</v>
      </c>
      <c r="Z313" s="66">
        <f t="shared" si="292"/>
        <v>1.0000000000000002</v>
      </c>
      <c r="AA313" s="61" t="s">
        <v>84</v>
      </c>
      <c r="AB313" s="61" t="s">
        <v>84</v>
      </c>
    </row>
    <row r="314" spans="1:28" s="10" customFormat="1" ht="19.5" customHeight="1" x14ac:dyDescent="0.25">
      <c r="A314" s="29" t="s">
        <v>267</v>
      </c>
      <c r="B314" s="14" t="s">
        <v>648</v>
      </c>
      <c r="C314" s="62" t="s">
        <v>23</v>
      </c>
      <c r="D314" s="66" t="s">
        <v>84</v>
      </c>
      <c r="E314" s="66" t="s">
        <v>84</v>
      </c>
      <c r="F314" s="66" t="s">
        <v>84</v>
      </c>
      <c r="G314" s="66" t="s">
        <v>84</v>
      </c>
      <c r="H314" s="66" t="s">
        <v>84</v>
      </c>
      <c r="I314" s="66" t="s">
        <v>84</v>
      </c>
      <c r="J314" s="66" t="s">
        <v>84</v>
      </c>
      <c r="K314" s="66" t="s">
        <v>84</v>
      </c>
      <c r="L314" s="66" t="s">
        <v>84</v>
      </c>
      <c r="M314" s="66" t="s">
        <v>84</v>
      </c>
      <c r="N314" s="66" t="s">
        <v>84</v>
      </c>
      <c r="O314" s="66" t="s">
        <v>84</v>
      </c>
      <c r="P314" s="66" t="s">
        <v>84</v>
      </c>
      <c r="Q314" s="66" t="s">
        <v>84</v>
      </c>
      <c r="R314" s="66" t="s">
        <v>84</v>
      </c>
      <c r="S314" s="66" t="s">
        <v>84</v>
      </c>
      <c r="T314" s="66" t="s">
        <v>84</v>
      </c>
      <c r="U314" s="66" t="s">
        <v>84</v>
      </c>
      <c r="V314" s="66" t="s">
        <v>84</v>
      </c>
      <c r="W314" s="66" t="s">
        <v>84</v>
      </c>
      <c r="X314" s="66" t="s">
        <v>84</v>
      </c>
      <c r="Y314" s="66" t="s">
        <v>84</v>
      </c>
      <c r="Z314" s="66" t="s">
        <v>84</v>
      </c>
      <c r="AA314" s="66" t="s">
        <v>84</v>
      </c>
      <c r="AB314" s="66" t="s">
        <v>84</v>
      </c>
    </row>
    <row r="315" spans="1:28" s="10" customFormat="1" ht="36.75" customHeight="1" x14ac:dyDescent="0.25">
      <c r="A315" s="29" t="s">
        <v>268</v>
      </c>
      <c r="B315" s="15" t="s">
        <v>625</v>
      </c>
      <c r="C315" s="62" t="s">
        <v>23</v>
      </c>
      <c r="D315" s="66" t="s">
        <v>84</v>
      </c>
      <c r="E315" s="66" t="s">
        <v>84</v>
      </c>
      <c r="F315" s="66" t="s">
        <v>84</v>
      </c>
      <c r="G315" s="66" t="s">
        <v>84</v>
      </c>
      <c r="H315" s="66" t="s">
        <v>84</v>
      </c>
      <c r="I315" s="66" t="s">
        <v>84</v>
      </c>
      <c r="J315" s="66" t="s">
        <v>84</v>
      </c>
      <c r="K315" s="66" t="s">
        <v>84</v>
      </c>
      <c r="L315" s="66" t="s">
        <v>84</v>
      </c>
      <c r="M315" s="66" t="s">
        <v>84</v>
      </c>
      <c r="N315" s="66" t="s">
        <v>84</v>
      </c>
      <c r="O315" s="66" t="s">
        <v>84</v>
      </c>
      <c r="P315" s="66" t="s">
        <v>84</v>
      </c>
      <c r="Q315" s="66" t="s">
        <v>84</v>
      </c>
      <c r="R315" s="66" t="s">
        <v>84</v>
      </c>
      <c r="S315" s="66" t="s">
        <v>84</v>
      </c>
      <c r="T315" s="66" t="s">
        <v>84</v>
      </c>
      <c r="U315" s="66" t="s">
        <v>84</v>
      </c>
      <c r="V315" s="66" t="s">
        <v>84</v>
      </c>
      <c r="W315" s="66" t="s">
        <v>84</v>
      </c>
      <c r="X315" s="66" t="s">
        <v>84</v>
      </c>
      <c r="Y315" s="66" t="s">
        <v>84</v>
      </c>
      <c r="Z315" s="66" t="s">
        <v>84</v>
      </c>
      <c r="AA315" s="66" t="s">
        <v>84</v>
      </c>
      <c r="AB315" s="66" t="s">
        <v>84</v>
      </c>
    </row>
    <row r="316" spans="1:28" s="10" customFormat="1" ht="19.5" customHeight="1" x14ac:dyDescent="0.25">
      <c r="A316" s="29" t="s">
        <v>698</v>
      </c>
      <c r="B316" s="21" t="s">
        <v>213</v>
      </c>
      <c r="C316" s="62" t="s">
        <v>23</v>
      </c>
      <c r="D316" s="66" t="s">
        <v>84</v>
      </c>
      <c r="E316" s="66" t="s">
        <v>84</v>
      </c>
      <c r="F316" s="66" t="s">
        <v>84</v>
      </c>
      <c r="G316" s="66" t="s">
        <v>84</v>
      </c>
      <c r="H316" s="66" t="s">
        <v>84</v>
      </c>
      <c r="I316" s="66" t="s">
        <v>84</v>
      </c>
      <c r="J316" s="66" t="s">
        <v>84</v>
      </c>
      <c r="K316" s="66" t="s">
        <v>84</v>
      </c>
      <c r="L316" s="66" t="s">
        <v>84</v>
      </c>
      <c r="M316" s="66" t="s">
        <v>84</v>
      </c>
      <c r="N316" s="66" t="s">
        <v>84</v>
      </c>
      <c r="O316" s="66" t="s">
        <v>84</v>
      </c>
      <c r="P316" s="66" t="s">
        <v>84</v>
      </c>
      <c r="Q316" s="66" t="s">
        <v>84</v>
      </c>
      <c r="R316" s="66" t="s">
        <v>84</v>
      </c>
      <c r="S316" s="66" t="s">
        <v>84</v>
      </c>
      <c r="T316" s="66" t="s">
        <v>84</v>
      </c>
      <c r="U316" s="66" t="s">
        <v>84</v>
      </c>
      <c r="V316" s="66" t="s">
        <v>84</v>
      </c>
      <c r="W316" s="66" t="s">
        <v>84</v>
      </c>
      <c r="X316" s="66" t="s">
        <v>84</v>
      </c>
      <c r="Y316" s="66" t="s">
        <v>84</v>
      </c>
      <c r="Z316" s="66" t="s">
        <v>84</v>
      </c>
      <c r="AA316" s="66" t="s">
        <v>84</v>
      </c>
      <c r="AB316" s="66" t="s">
        <v>84</v>
      </c>
    </row>
    <row r="317" spans="1:28" s="10" customFormat="1" ht="19.5" customHeight="1" x14ac:dyDescent="0.25">
      <c r="A317" s="29" t="s">
        <v>699</v>
      </c>
      <c r="B317" s="21" t="s">
        <v>201</v>
      </c>
      <c r="C317" s="62" t="s">
        <v>23</v>
      </c>
      <c r="D317" s="66" t="s">
        <v>84</v>
      </c>
      <c r="E317" s="66" t="s">
        <v>84</v>
      </c>
      <c r="F317" s="66" t="s">
        <v>84</v>
      </c>
      <c r="G317" s="66" t="s">
        <v>84</v>
      </c>
      <c r="H317" s="66" t="s">
        <v>84</v>
      </c>
      <c r="I317" s="66" t="s">
        <v>84</v>
      </c>
      <c r="J317" s="66" t="s">
        <v>84</v>
      </c>
      <c r="K317" s="66" t="s">
        <v>84</v>
      </c>
      <c r="L317" s="66" t="s">
        <v>84</v>
      </c>
      <c r="M317" s="66" t="s">
        <v>84</v>
      </c>
      <c r="N317" s="66" t="s">
        <v>84</v>
      </c>
      <c r="O317" s="66" t="s">
        <v>84</v>
      </c>
      <c r="P317" s="66" t="s">
        <v>84</v>
      </c>
      <c r="Q317" s="66" t="s">
        <v>84</v>
      </c>
      <c r="R317" s="66" t="s">
        <v>84</v>
      </c>
      <c r="S317" s="66" t="s">
        <v>84</v>
      </c>
      <c r="T317" s="66" t="s">
        <v>84</v>
      </c>
      <c r="U317" s="66" t="s">
        <v>84</v>
      </c>
      <c r="V317" s="66" t="s">
        <v>84</v>
      </c>
      <c r="W317" s="66" t="s">
        <v>84</v>
      </c>
      <c r="X317" s="66" t="s">
        <v>84</v>
      </c>
      <c r="Y317" s="66" t="s">
        <v>84</v>
      </c>
      <c r="Z317" s="66" t="s">
        <v>84</v>
      </c>
      <c r="AA317" s="66" t="s">
        <v>84</v>
      </c>
      <c r="AB317" s="66" t="s">
        <v>84</v>
      </c>
    </row>
    <row r="318" spans="1:28" s="11" customFormat="1" ht="15.6" customHeight="1" x14ac:dyDescent="0.25">
      <c r="A318" s="36" t="s">
        <v>692</v>
      </c>
      <c r="B318" s="36"/>
      <c r="C318" s="36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68"/>
      <c r="AB318" s="68"/>
    </row>
    <row r="319" spans="1:28" s="22" customFormat="1" ht="31.5" customHeight="1" x14ac:dyDescent="0.25">
      <c r="A319" s="28" t="s">
        <v>143</v>
      </c>
      <c r="B319" s="19" t="s">
        <v>178</v>
      </c>
      <c r="C319" s="61" t="s">
        <v>84</v>
      </c>
      <c r="D319" s="66" t="s">
        <v>84</v>
      </c>
      <c r="E319" s="66" t="s">
        <v>84</v>
      </c>
      <c r="F319" s="66" t="s">
        <v>84</v>
      </c>
      <c r="G319" s="66" t="s">
        <v>84</v>
      </c>
      <c r="H319" s="66" t="s">
        <v>84</v>
      </c>
      <c r="I319" s="66" t="s">
        <v>84</v>
      </c>
      <c r="J319" s="66" t="s">
        <v>84</v>
      </c>
      <c r="K319" s="66" t="s">
        <v>84</v>
      </c>
      <c r="L319" s="66" t="s">
        <v>84</v>
      </c>
      <c r="M319" s="66" t="s">
        <v>84</v>
      </c>
      <c r="N319" s="66" t="s">
        <v>84</v>
      </c>
      <c r="O319" s="66" t="s">
        <v>84</v>
      </c>
      <c r="P319" s="66" t="s">
        <v>84</v>
      </c>
      <c r="Q319" s="66" t="s">
        <v>84</v>
      </c>
      <c r="R319" s="66" t="s">
        <v>84</v>
      </c>
      <c r="S319" s="66" t="s">
        <v>84</v>
      </c>
      <c r="T319" s="66" t="s">
        <v>84</v>
      </c>
      <c r="U319" s="66" t="s">
        <v>84</v>
      </c>
      <c r="V319" s="66" t="s">
        <v>84</v>
      </c>
      <c r="W319" s="66" t="s">
        <v>84</v>
      </c>
      <c r="X319" s="66" t="s">
        <v>84</v>
      </c>
      <c r="Y319" s="66" t="s">
        <v>84</v>
      </c>
      <c r="Z319" s="66" t="s">
        <v>84</v>
      </c>
      <c r="AA319" s="66" t="s">
        <v>84</v>
      </c>
      <c r="AB319" s="66" t="s">
        <v>84</v>
      </c>
    </row>
    <row r="320" spans="1:28" ht="15.75" customHeight="1" x14ac:dyDescent="0.25">
      <c r="A320" s="29" t="s">
        <v>144</v>
      </c>
      <c r="B320" s="18" t="s">
        <v>179</v>
      </c>
      <c r="C320" s="62" t="s">
        <v>26</v>
      </c>
      <c r="D320" s="66" t="s">
        <v>84</v>
      </c>
      <c r="E320" s="66" t="s">
        <v>84</v>
      </c>
      <c r="F320" s="66" t="s">
        <v>84</v>
      </c>
      <c r="G320" s="66" t="s">
        <v>84</v>
      </c>
      <c r="H320" s="66" t="s">
        <v>84</v>
      </c>
      <c r="I320" s="66" t="s">
        <v>84</v>
      </c>
      <c r="J320" s="66" t="s">
        <v>84</v>
      </c>
      <c r="K320" s="66" t="s">
        <v>84</v>
      </c>
      <c r="L320" s="66" t="s">
        <v>84</v>
      </c>
      <c r="M320" s="66" t="s">
        <v>84</v>
      </c>
      <c r="N320" s="66" t="s">
        <v>84</v>
      </c>
      <c r="O320" s="66" t="s">
        <v>84</v>
      </c>
      <c r="P320" s="66" t="s">
        <v>84</v>
      </c>
      <c r="Q320" s="66" t="s">
        <v>84</v>
      </c>
      <c r="R320" s="66" t="s">
        <v>84</v>
      </c>
      <c r="S320" s="66" t="s">
        <v>84</v>
      </c>
      <c r="T320" s="66" t="s">
        <v>84</v>
      </c>
      <c r="U320" s="66" t="s">
        <v>84</v>
      </c>
      <c r="V320" s="66" t="s">
        <v>84</v>
      </c>
      <c r="W320" s="66" t="s">
        <v>84</v>
      </c>
      <c r="X320" s="66" t="s">
        <v>84</v>
      </c>
      <c r="Y320" s="66" t="s">
        <v>84</v>
      </c>
      <c r="Z320" s="66" t="s">
        <v>84</v>
      </c>
      <c r="AA320" s="66" t="s">
        <v>84</v>
      </c>
      <c r="AB320" s="66" t="s">
        <v>84</v>
      </c>
    </row>
    <row r="321" spans="1:28" ht="15.75" customHeight="1" x14ac:dyDescent="0.25">
      <c r="A321" s="29" t="s">
        <v>145</v>
      </c>
      <c r="B321" s="18" t="s">
        <v>180</v>
      </c>
      <c r="C321" s="62" t="s">
        <v>181</v>
      </c>
      <c r="D321" s="66" t="s">
        <v>84</v>
      </c>
      <c r="E321" s="66" t="s">
        <v>84</v>
      </c>
      <c r="F321" s="66" t="s">
        <v>84</v>
      </c>
      <c r="G321" s="66" t="s">
        <v>84</v>
      </c>
      <c r="H321" s="66" t="s">
        <v>84</v>
      </c>
      <c r="I321" s="66" t="s">
        <v>84</v>
      </c>
      <c r="J321" s="66" t="s">
        <v>84</v>
      </c>
      <c r="K321" s="66" t="s">
        <v>84</v>
      </c>
      <c r="L321" s="66" t="s">
        <v>84</v>
      </c>
      <c r="M321" s="66" t="s">
        <v>84</v>
      </c>
      <c r="N321" s="66" t="s">
        <v>84</v>
      </c>
      <c r="O321" s="66" t="s">
        <v>84</v>
      </c>
      <c r="P321" s="66" t="s">
        <v>84</v>
      </c>
      <c r="Q321" s="66" t="s">
        <v>84</v>
      </c>
      <c r="R321" s="66" t="s">
        <v>84</v>
      </c>
      <c r="S321" s="66" t="s">
        <v>84</v>
      </c>
      <c r="T321" s="66" t="s">
        <v>84</v>
      </c>
      <c r="U321" s="66" t="s">
        <v>84</v>
      </c>
      <c r="V321" s="66" t="s">
        <v>84</v>
      </c>
      <c r="W321" s="66" t="s">
        <v>84</v>
      </c>
      <c r="X321" s="66" t="s">
        <v>84</v>
      </c>
      <c r="Y321" s="66" t="s">
        <v>84</v>
      </c>
      <c r="Z321" s="66" t="s">
        <v>84</v>
      </c>
      <c r="AA321" s="66" t="s">
        <v>84</v>
      </c>
      <c r="AB321" s="66" t="s">
        <v>84</v>
      </c>
    </row>
    <row r="322" spans="1:28" ht="15.75" customHeight="1" x14ac:dyDescent="0.25">
      <c r="A322" s="29" t="s">
        <v>146</v>
      </c>
      <c r="B322" s="18" t="s">
        <v>182</v>
      </c>
      <c r="C322" s="62" t="s">
        <v>26</v>
      </c>
      <c r="D322" s="66" t="s">
        <v>84</v>
      </c>
      <c r="E322" s="66" t="s">
        <v>84</v>
      </c>
      <c r="F322" s="66" t="s">
        <v>84</v>
      </c>
      <c r="G322" s="66" t="s">
        <v>84</v>
      </c>
      <c r="H322" s="66" t="s">
        <v>84</v>
      </c>
      <c r="I322" s="66" t="s">
        <v>84</v>
      </c>
      <c r="J322" s="66" t="s">
        <v>84</v>
      </c>
      <c r="K322" s="66" t="s">
        <v>84</v>
      </c>
      <c r="L322" s="66" t="s">
        <v>84</v>
      </c>
      <c r="M322" s="66" t="s">
        <v>84</v>
      </c>
      <c r="N322" s="66" t="s">
        <v>84</v>
      </c>
      <c r="O322" s="66" t="s">
        <v>84</v>
      </c>
      <c r="P322" s="66" t="s">
        <v>84</v>
      </c>
      <c r="Q322" s="66" t="s">
        <v>84</v>
      </c>
      <c r="R322" s="66" t="s">
        <v>84</v>
      </c>
      <c r="S322" s="66" t="s">
        <v>84</v>
      </c>
      <c r="T322" s="66" t="s">
        <v>84</v>
      </c>
      <c r="U322" s="66" t="s">
        <v>84</v>
      </c>
      <c r="V322" s="66" t="s">
        <v>84</v>
      </c>
      <c r="W322" s="66" t="s">
        <v>84</v>
      </c>
      <c r="X322" s="66" t="s">
        <v>84</v>
      </c>
      <c r="Y322" s="66" t="s">
        <v>84</v>
      </c>
      <c r="Z322" s="66" t="s">
        <v>84</v>
      </c>
      <c r="AA322" s="66" t="s">
        <v>84</v>
      </c>
      <c r="AB322" s="66" t="s">
        <v>84</v>
      </c>
    </row>
    <row r="323" spans="1:28" ht="15.75" customHeight="1" x14ac:dyDescent="0.25">
      <c r="A323" s="29" t="s">
        <v>147</v>
      </c>
      <c r="B323" s="18" t="s">
        <v>184</v>
      </c>
      <c r="C323" s="62" t="s">
        <v>181</v>
      </c>
      <c r="D323" s="66" t="s">
        <v>84</v>
      </c>
      <c r="E323" s="66" t="s">
        <v>84</v>
      </c>
      <c r="F323" s="66" t="s">
        <v>84</v>
      </c>
      <c r="G323" s="66" t="s">
        <v>84</v>
      </c>
      <c r="H323" s="66" t="s">
        <v>84</v>
      </c>
      <c r="I323" s="66" t="s">
        <v>84</v>
      </c>
      <c r="J323" s="66" t="s">
        <v>84</v>
      </c>
      <c r="K323" s="66" t="s">
        <v>84</v>
      </c>
      <c r="L323" s="66" t="s">
        <v>84</v>
      </c>
      <c r="M323" s="66" t="s">
        <v>84</v>
      </c>
      <c r="N323" s="66" t="s">
        <v>84</v>
      </c>
      <c r="O323" s="66" t="s">
        <v>84</v>
      </c>
      <c r="P323" s="66" t="s">
        <v>84</v>
      </c>
      <c r="Q323" s="66" t="s">
        <v>84</v>
      </c>
      <c r="R323" s="66" t="s">
        <v>84</v>
      </c>
      <c r="S323" s="66" t="s">
        <v>84</v>
      </c>
      <c r="T323" s="66" t="s">
        <v>84</v>
      </c>
      <c r="U323" s="66" t="s">
        <v>84</v>
      </c>
      <c r="V323" s="66" t="s">
        <v>84</v>
      </c>
      <c r="W323" s="66" t="s">
        <v>84</v>
      </c>
      <c r="X323" s="66" t="s">
        <v>84</v>
      </c>
      <c r="Y323" s="66" t="s">
        <v>84</v>
      </c>
      <c r="Z323" s="66" t="s">
        <v>84</v>
      </c>
      <c r="AA323" s="66" t="s">
        <v>84</v>
      </c>
      <c r="AB323" s="66" t="s">
        <v>84</v>
      </c>
    </row>
    <row r="324" spans="1:28" ht="15.75" customHeight="1" x14ac:dyDescent="0.25">
      <c r="A324" s="29" t="s">
        <v>149</v>
      </c>
      <c r="B324" s="18" t="s">
        <v>183</v>
      </c>
      <c r="C324" s="62" t="s">
        <v>67</v>
      </c>
      <c r="D324" s="66" t="s">
        <v>84</v>
      </c>
      <c r="E324" s="66" t="s">
        <v>84</v>
      </c>
      <c r="F324" s="66" t="s">
        <v>84</v>
      </c>
      <c r="G324" s="66" t="s">
        <v>84</v>
      </c>
      <c r="H324" s="66" t="s">
        <v>84</v>
      </c>
      <c r="I324" s="66" t="s">
        <v>84</v>
      </c>
      <c r="J324" s="66" t="s">
        <v>84</v>
      </c>
      <c r="K324" s="66" t="s">
        <v>84</v>
      </c>
      <c r="L324" s="66" t="s">
        <v>84</v>
      </c>
      <c r="M324" s="66" t="s">
        <v>84</v>
      </c>
      <c r="N324" s="66" t="s">
        <v>84</v>
      </c>
      <c r="O324" s="66" t="s">
        <v>84</v>
      </c>
      <c r="P324" s="66" t="s">
        <v>84</v>
      </c>
      <c r="Q324" s="66" t="s">
        <v>84</v>
      </c>
      <c r="R324" s="66" t="s">
        <v>84</v>
      </c>
      <c r="S324" s="66" t="s">
        <v>84</v>
      </c>
      <c r="T324" s="66" t="s">
        <v>84</v>
      </c>
      <c r="U324" s="66" t="s">
        <v>84</v>
      </c>
      <c r="V324" s="66" t="s">
        <v>84</v>
      </c>
      <c r="W324" s="66" t="s">
        <v>84</v>
      </c>
      <c r="X324" s="66" t="s">
        <v>84</v>
      </c>
      <c r="Y324" s="66" t="s">
        <v>84</v>
      </c>
      <c r="Z324" s="66" t="s">
        <v>84</v>
      </c>
      <c r="AA324" s="66" t="s">
        <v>84</v>
      </c>
      <c r="AB324" s="66" t="s">
        <v>84</v>
      </c>
    </row>
    <row r="325" spans="1:28" ht="15.75" customHeight="1" x14ac:dyDescent="0.25">
      <c r="A325" s="29" t="s">
        <v>274</v>
      </c>
      <c r="B325" s="18" t="s">
        <v>148</v>
      </c>
      <c r="C325" s="61" t="s">
        <v>84</v>
      </c>
      <c r="D325" s="66" t="s">
        <v>84</v>
      </c>
      <c r="E325" s="66" t="s">
        <v>84</v>
      </c>
      <c r="F325" s="66" t="s">
        <v>84</v>
      </c>
      <c r="G325" s="66" t="s">
        <v>84</v>
      </c>
      <c r="H325" s="66" t="s">
        <v>84</v>
      </c>
      <c r="I325" s="66" t="s">
        <v>84</v>
      </c>
      <c r="J325" s="66" t="s">
        <v>84</v>
      </c>
      <c r="K325" s="66" t="s">
        <v>84</v>
      </c>
      <c r="L325" s="66" t="s">
        <v>84</v>
      </c>
      <c r="M325" s="66" t="s">
        <v>84</v>
      </c>
      <c r="N325" s="66" t="s">
        <v>84</v>
      </c>
      <c r="O325" s="66" t="s">
        <v>84</v>
      </c>
      <c r="P325" s="66" t="s">
        <v>84</v>
      </c>
      <c r="Q325" s="66" t="s">
        <v>84</v>
      </c>
      <c r="R325" s="66" t="s">
        <v>84</v>
      </c>
      <c r="S325" s="66" t="s">
        <v>84</v>
      </c>
      <c r="T325" s="66" t="s">
        <v>84</v>
      </c>
      <c r="U325" s="66" t="s">
        <v>84</v>
      </c>
      <c r="V325" s="66" t="s">
        <v>84</v>
      </c>
      <c r="W325" s="66" t="s">
        <v>84</v>
      </c>
      <c r="X325" s="66" t="s">
        <v>84</v>
      </c>
      <c r="Y325" s="66" t="s">
        <v>84</v>
      </c>
      <c r="Z325" s="66" t="s">
        <v>84</v>
      </c>
      <c r="AA325" s="66" t="s">
        <v>84</v>
      </c>
      <c r="AB325" s="66" t="s">
        <v>84</v>
      </c>
    </row>
    <row r="326" spans="1:28" ht="15.75" customHeight="1" x14ac:dyDescent="0.25">
      <c r="A326" s="29" t="s">
        <v>275</v>
      </c>
      <c r="B326" s="15" t="s">
        <v>151</v>
      </c>
      <c r="C326" s="62" t="s">
        <v>67</v>
      </c>
      <c r="D326" s="66" t="s">
        <v>84</v>
      </c>
      <c r="E326" s="66" t="s">
        <v>84</v>
      </c>
      <c r="F326" s="66" t="s">
        <v>84</v>
      </c>
      <c r="G326" s="66" t="s">
        <v>84</v>
      </c>
      <c r="H326" s="66" t="s">
        <v>84</v>
      </c>
      <c r="I326" s="66" t="s">
        <v>84</v>
      </c>
      <c r="J326" s="66" t="s">
        <v>84</v>
      </c>
      <c r="K326" s="66" t="s">
        <v>84</v>
      </c>
      <c r="L326" s="66" t="s">
        <v>84</v>
      </c>
      <c r="M326" s="66" t="s">
        <v>84</v>
      </c>
      <c r="N326" s="66" t="s">
        <v>84</v>
      </c>
      <c r="O326" s="66" t="s">
        <v>84</v>
      </c>
      <c r="P326" s="66" t="s">
        <v>84</v>
      </c>
      <c r="Q326" s="66" t="s">
        <v>84</v>
      </c>
      <c r="R326" s="66" t="s">
        <v>84</v>
      </c>
      <c r="S326" s="66" t="s">
        <v>84</v>
      </c>
      <c r="T326" s="66" t="s">
        <v>84</v>
      </c>
      <c r="U326" s="66" t="s">
        <v>84</v>
      </c>
      <c r="V326" s="66" t="s">
        <v>84</v>
      </c>
      <c r="W326" s="66" t="s">
        <v>84</v>
      </c>
      <c r="X326" s="66" t="s">
        <v>84</v>
      </c>
      <c r="Y326" s="66" t="s">
        <v>84</v>
      </c>
      <c r="Z326" s="66" t="s">
        <v>84</v>
      </c>
      <c r="AA326" s="66" t="s">
        <v>84</v>
      </c>
      <c r="AB326" s="66" t="s">
        <v>84</v>
      </c>
    </row>
    <row r="327" spans="1:28" ht="15.75" customHeight="1" x14ac:dyDescent="0.25">
      <c r="A327" s="29" t="s">
        <v>276</v>
      </c>
      <c r="B327" s="15" t="s">
        <v>150</v>
      </c>
      <c r="C327" s="62" t="s">
        <v>27</v>
      </c>
      <c r="D327" s="66" t="s">
        <v>84</v>
      </c>
      <c r="E327" s="66" t="s">
        <v>84</v>
      </c>
      <c r="F327" s="66" t="s">
        <v>84</v>
      </c>
      <c r="G327" s="66" t="s">
        <v>84</v>
      </c>
      <c r="H327" s="66" t="s">
        <v>84</v>
      </c>
      <c r="I327" s="66" t="s">
        <v>84</v>
      </c>
      <c r="J327" s="66" t="s">
        <v>84</v>
      </c>
      <c r="K327" s="66" t="s">
        <v>84</v>
      </c>
      <c r="L327" s="66" t="s">
        <v>84</v>
      </c>
      <c r="M327" s="66" t="s">
        <v>84</v>
      </c>
      <c r="N327" s="66" t="s">
        <v>84</v>
      </c>
      <c r="O327" s="66" t="s">
        <v>84</v>
      </c>
      <c r="P327" s="66" t="s">
        <v>84</v>
      </c>
      <c r="Q327" s="66" t="s">
        <v>84</v>
      </c>
      <c r="R327" s="66" t="s">
        <v>84</v>
      </c>
      <c r="S327" s="66" t="s">
        <v>84</v>
      </c>
      <c r="T327" s="66" t="s">
        <v>84</v>
      </c>
      <c r="U327" s="66" t="s">
        <v>84</v>
      </c>
      <c r="V327" s="66" t="s">
        <v>84</v>
      </c>
      <c r="W327" s="66" t="s">
        <v>84</v>
      </c>
      <c r="X327" s="66" t="s">
        <v>84</v>
      </c>
      <c r="Y327" s="66" t="s">
        <v>84</v>
      </c>
      <c r="Z327" s="66" t="s">
        <v>84</v>
      </c>
      <c r="AA327" s="66" t="s">
        <v>84</v>
      </c>
      <c r="AB327" s="66" t="s">
        <v>84</v>
      </c>
    </row>
    <row r="328" spans="1:28" ht="15.75" customHeight="1" x14ac:dyDescent="0.25">
      <c r="A328" s="29" t="s">
        <v>277</v>
      </c>
      <c r="B328" s="18" t="s">
        <v>483</v>
      </c>
      <c r="C328" s="61" t="s">
        <v>84</v>
      </c>
      <c r="D328" s="66" t="s">
        <v>84</v>
      </c>
      <c r="E328" s="66" t="s">
        <v>84</v>
      </c>
      <c r="F328" s="66" t="s">
        <v>84</v>
      </c>
      <c r="G328" s="66" t="s">
        <v>84</v>
      </c>
      <c r="H328" s="66" t="s">
        <v>84</v>
      </c>
      <c r="I328" s="66" t="s">
        <v>84</v>
      </c>
      <c r="J328" s="66" t="s">
        <v>84</v>
      </c>
      <c r="K328" s="66" t="s">
        <v>84</v>
      </c>
      <c r="L328" s="66" t="s">
        <v>84</v>
      </c>
      <c r="M328" s="66" t="s">
        <v>84</v>
      </c>
      <c r="N328" s="66" t="s">
        <v>84</v>
      </c>
      <c r="O328" s="66" t="s">
        <v>84</v>
      </c>
      <c r="P328" s="66" t="s">
        <v>84</v>
      </c>
      <c r="Q328" s="66" t="s">
        <v>84</v>
      </c>
      <c r="R328" s="66" t="s">
        <v>84</v>
      </c>
      <c r="S328" s="66" t="s">
        <v>84</v>
      </c>
      <c r="T328" s="66" t="s">
        <v>84</v>
      </c>
      <c r="U328" s="66" t="s">
        <v>84</v>
      </c>
      <c r="V328" s="66" t="s">
        <v>84</v>
      </c>
      <c r="W328" s="66" t="s">
        <v>84</v>
      </c>
      <c r="X328" s="66" t="s">
        <v>84</v>
      </c>
      <c r="Y328" s="66" t="s">
        <v>84</v>
      </c>
      <c r="Z328" s="66" t="s">
        <v>84</v>
      </c>
      <c r="AA328" s="66" t="s">
        <v>84</v>
      </c>
      <c r="AB328" s="66" t="s">
        <v>84</v>
      </c>
    </row>
    <row r="329" spans="1:28" ht="15.75" customHeight="1" x14ac:dyDescent="0.25">
      <c r="A329" s="29" t="s">
        <v>278</v>
      </c>
      <c r="B329" s="15" t="s">
        <v>151</v>
      </c>
      <c r="C329" s="62" t="s">
        <v>67</v>
      </c>
      <c r="D329" s="66" t="s">
        <v>84</v>
      </c>
      <c r="E329" s="66" t="s">
        <v>84</v>
      </c>
      <c r="F329" s="66" t="s">
        <v>84</v>
      </c>
      <c r="G329" s="66" t="s">
        <v>84</v>
      </c>
      <c r="H329" s="66" t="s">
        <v>84</v>
      </c>
      <c r="I329" s="66" t="s">
        <v>84</v>
      </c>
      <c r="J329" s="66" t="s">
        <v>84</v>
      </c>
      <c r="K329" s="66" t="s">
        <v>84</v>
      </c>
      <c r="L329" s="66" t="s">
        <v>84</v>
      </c>
      <c r="M329" s="66" t="s">
        <v>84</v>
      </c>
      <c r="N329" s="66" t="s">
        <v>84</v>
      </c>
      <c r="O329" s="66" t="s">
        <v>84</v>
      </c>
      <c r="P329" s="66" t="s">
        <v>84</v>
      </c>
      <c r="Q329" s="66" t="s">
        <v>84</v>
      </c>
      <c r="R329" s="66" t="s">
        <v>84</v>
      </c>
      <c r="S329" s="66" t="s">
        <v>84</v>
      </c>
      <c r="T329" s="66" t="s">
        <v>84</v>
      </c>
      <c r="U329" s="66" t="s">
        <v>84</v>
      </c>
      <c r="V329" s="66" t="s">
        <v>84</v>
      </c>
      <c r="W329" s="66" t="s">
        <v>84</v>
      </c>
      <c r="X329" s="66" t="s">
        <v>84</v>
      </c>
      <c r="Y329" s="66" t="s">
        <v>84</v>
      </c>
      <c r="Z329" s="66" t="s">
        <v>84</v>
      </c>
      <c r="AA329" s="66" t="s">
        <v>84</v>
      </c>
      <c r="AB329" s="66" t="s">
        <v>84</v>
      </c>
    </row>
    <row r="330" spans="1:28" ht="15.75" customHeight="1" x14ac:dyDescent="0.25">
      <c r="A330" s="29" t="s">
        <v>279</v>
      </c>
      <c r="B330" s="15" t="s">
        <v>152</v>
      </c>
      <c r="C330" s="62" t="s">
        <v>26</v>
      </c>
      <c r="D330" s="66" t="s">
        <v>84</v>
      </c>
      <c r="E330" s="66" t="s">
        <v>84</v>
      </c>
      <c r="F330" s="66" t="s">
        <v>84</v>
      </c>
      <c r="G330" s="66" t="s">
        <v>84</v>
      </c>
      <c r="H330" s="66" t="s">
        <v>84</v>
      </c>
      <c r="I330" s="66" t="s">
        <v>84</v>
      </c>
      <c r="J330" s="66" t="s">
        <v>84</v>
      </c>
      <c r="K330" s="66" t="s">
        <v>84</v>
      </c>
      <c r="L330" s="66" t="s">
        <v>84</v>
      </c>
      <c r="M330" s="66" t="s">
        <v>84</v>
      </c>
      <c r="N330" s="66" t="s">
        <v>84</v>
      </c>
      <c r="O330" s="66" t="s">
        <v>84</v>
      </c>
      <c r="P330" s="66" t="s">
        <v>84</v>
      </c>
      <c r="Q330" s="66" t="s">
        <v>84</v>
      </c>
      <c r="R330" s="66" t="s">
        <v>84</v>
      </c>
      <c r="S330" s="66" t="s">
        <v>84</v>
      </c>
      <c r="T330" s="66" t="s">
        <v>84</v>
      </c>
      <c r="U330" s="66" t="s">
        <v>84</v>
      </c>
      <c r="V330" s="66" t="s">
        <v>84</v>
      </c>
      <c r="W330" s="66" t="s">
        <v>84</v>
      </c>
      <c r="X330" s="66" t="s">
        <v>84</v>
      </c>
      <c r="Y330" s="66" t="s">
        <v>84</v>
      </c>
      <c r="Z330" s="66" t="s">
        <v>84</v>
      </c>
      <c r="AA330" s="66" t="s">
        <v>84</v>
      </c>
      <c r="AB330" s="66" t="s">
        <v>84</v>
      </c>
    </row>
    <row r="331" spans="1:28" ht="15.75" customHeight="1" x14ac:dyDescent="0.25">
      <c r="A331" s="29" t="s">
        <v>280</v>
      </c>
      <c r="B331" s="15" t="s">
        <v>150</v>
      </c>
      <c r="C331" s="62" t="s">
        <v>27</v>
      </c>
      <c r="D331" s="66" t="s">
        <v>84</v>
      </c>
      <c r="E331" s="66" t="s">
        <v>84</v>
      </c>
      <c r="F331" s="66" t="s">
        <v>84</v>
      </c>
      <c r="G331" s="66" t="s">
        <v>84</v>
      </c>
      <c r="H331" s="66" t="s">
        <v>84</v>
      </c>
      <c r="I331" s="66" t="s">
        <v>84</v>
      </c>
      <c r="J331" s="66" t="s">
        <v>84</v>
      </c>
      <c r="K331" s="66" t="s">
        <v>84</v>
      </c>
      <c r="L331" s="66" t="s">
        <v>84</v>
      </c>
      <c r="M331" s="66" t="s">
        <v>84</v>
      </c>
      <c r="N331" s="66" t="s">
        <v>84</v>
      </c>
      <c r="O331" s="66" t="s">
        <v>84</v>
      </c>
      <c r="P331" s="66" t="s">
        <v>84</v>
      </c>
      <c r="Q331" s="66" t="s">
        <v>84</v>
      </c>
      <c r="R331" s="66" t="s">
        <v>84</v>
      </c>
      <c r="S331" s="66" t="s">
        <v>84</v>
      </c>
      <c r="T331" s="66" t="s">
        <v>84</v>
      </c>
      <c r="U331" s="66" t="s">
        <v>84</v>
      </c>
      <c r="V331" s="66" t="s">
        <v>84</v>
      </c>
      <c r="W331" s="66" t="s">
        <v>84</v>
      </c>
      <c r="X331" s="66" t="s">
        <v>84</v>
      </c>
      <c r="Y331" s="66" t="s">
        <v>84</v>
      </c>
      <c r="Z331" s="66" t="s">
        <v>84</v>
      </c>
      <c r="AA331" s="66" t="s">
        <v>84</v>
      </c>
      <c r="AB331" s="66" t="s">
        <v>84</v>
      </c>
    </row>
    <row r="332" spans="1:28" ht="15.75" customHeight="1" x14ac:dyDescent="0.25">
      <c r="A332" s="29" t="s">
        <v>281</v>
      </c>
      <c r="B332" s="18" t="s">
        <v>24</v>
      </c>
      <c r="C332" s="61" t="s">
        <v>84</v>
      </c>
      <c r="D332" s="66" t="s">
        <v>84</v>
      </c>
      <c r="E332" s="66" t="s">
        <v>84</v>
      </c>
      <c r="F332" s="66" t="s">
        <v>84</v>
      </c>
      <c r="G332" s="66" t="s">
        <v>84</v>
      </c>
      <c r="H332" s="66" t="s">
        <v>84</v>
      </c>
      <c r="I332" s="66" t="s">
        <v>84</v>
      </c>
      <c r="J332" s="66" t="s">
        <v>84</v>
      </c>
      <c r="K332" s="66" t="s">
        <v>84</v>
      </c>
      <c r="L332" s="66" t="s">
        <v>84</v>
      </c>
      <c r="M332" s="66" t="s">
        <v>84</v>
      </c>
      <c r="N332" s="66" t="s">
        <v>84</v>
      </c>
      <c r="O332" s="66" t="s">
        <v>84</v>
      </c>
      <c r="P332" s="66" t="s">
        <v>84</v>
      </c>
      <c r="Q332" s="66" t="s">
        <v>84</v>
      </c>
      <c r="R332" s="66" t="s">
        <v>84</v>
      </c>
      <c r="S332" s="66" t="s">
        <v>84</v>
      </c>
      <c r="T332" s="66" t="s">
        <v>84</v>
      </c>
      <c r="U332" s="66" t="s">
        <v>84</v>
      </c>
      <c r="V332" s="66" t="s">
        <v>84</v>
      </c>
      <c r="W332" s="66" t="s">
        <v>84</v>
      </c>
      <c r="X332" s="66" t="s">
        <v>84</v>
      </c>
      <c r="Y332" s="66" t="s">
        <v>84</v>
      </c>
      <c r="Z332" s="66" t="s">
        <v>84</v>
      </c>
      <c r="AA332" s="66" t="s">
        <v>84</v>
      </c>
      <c r="AB332" s="66" t="s">
        <v>84</v>
      </c>
    </row>
    <row r="333" spans="1:28" ht="15.75" customHeight="1" x14ac:dyDescent="0.25">
      <c r="A333" s="29" t="s">
        <v>282</v>
      </c>
      <c r="B333" s="15" t="s">
        <v>151</v>
      </c>
      <c r="C333" s="62" t="s">
        <v>67</v>
      </c>
      <c r="D333" s="66" t="s">
        <v>84</v>
      </c>
      <c r="E333" s="66" t="s">
        <v>84</v>
      </c>
      <c r="F333" s="66" t="s">
        <v>84</v>
      </c>
      <c r="G333" s="66" t="s">
        <v>84</v>
      </c>
      <c r="H333" s="66" t="s">
        <v>84</v>
      </c>
      <c r="I333" s="66" t="s">
        <v>84</v>
      </c>
      <c r="J333" s="66" t="s">
        <v>84</v>
      </c>
      <c r="K333" s="66" t="s">
        <v>84</v>
      </c>
      <c r="L333" s="66" t="s">
        <v>84</v>
      </c>
      <c r="M333" s="66" t="s">
        <v>84</v>
      </c>
      <c r="N333" s="66" t="s">
        <v>84</v>
      </c>
      <c r="O333" s="66" t="s">
        <v>84</v>
      </c>
      <c r="P333" s="66" t="s">
        <v>84</v>
      </c>
      <c r="Q333" s="66" t="s">
        <v>84</v>
      </c>
      <c r="R333" s="66" t="s">
        <v>84</v>
      </c>
      <c r="S333" s="66" t="s">
        <v>84</v>
      </c>
      <c r="T333" s="66" t="s">
        <v>84</v>
      </c>
      <c r="U333" s="66" t="s">
        <v>84</v>
      </c>
      <c r="V333" s="66" t="s">
        <v>84</v>
      </c>
      <c r="W333" s="66" t="s">
        <v>84</v>
      </c>
      <c r="X333" s="66" t="s">
        <v>84</v>
      </c>
      <c r="Y333" s="66" t="s">
        <v>84</v>
      </c>
      <c r="Z333" s="66" t="s">
        <v>84</v>
      </c>
      <c r="AA333" s="66" t="s">
        <v>84</v>
      </c>
      <c r="AB333" s="66" t="s">
        <v>84</v>
      </c>
    </row>
    <row r="334" spans="1:28" ht="15.75" customHeight="1" x14ac:dyDescent="0.25">
      <c r="A334" s="29" t="s">
        <v>283</v>
      </c>
      <c r="B334" s="15" t="s">
        <v>150</v>
      </c>
      <c r="C334" s="62" t="s">
        <v>27</v>
      </c>
      <c r="D334" s="66" t="s">
        <v>84</v>
      </c>
      <c r="E334" s="66" t="s">
        <v>84</v>
      </c>
      <c r="F334" s="66" t="s">
        <v>84</v>
      </c>
      <c r="G334" s="66" t="s">
        <v>84</v>
      </c>
      <c r="H334" s="66" t="s">
        <v>84</v>
      </c>
      <c r="I334" s="66" t="s">
        <v>84</v>
      </c>
      <c r="J334" s="66" t="s">
        <v>84</v>
      </c>
      <c r="K334" s="66" t="s">
        <v>84</v>
      </c>
      <c r="L334" s="66" t="s">
        <v>84</v>
      </c>
      <c r="M334" s="66" t="s">
        <v>84</v>
      </c>
      <c r="N334" s="66" t="s">
        <v>84</v>
      </c>
      <c r="O334" s="66" t="s">
        <v>84</v>
      </c>
      <c r="P334" s="66" t="s">
        <v>84</v>
      </c>
      <c r="Q334" s="66" t="s">
        <v>84</v>
      </c>
      <c r="R334" s="66" t="s">
        <v>84</v>
      </c>
      <c r="S334" s="66" t="s">
        <v>84</v>
      </c>
      <c r="T334" s="66" t="s">
        <v>84</v>
      </c>
      <c r="U334" s="66" t="s">
        <v>84</v>
      </c>
      <c r="V334" s="66" t="s">
        <v>84</v>
      </c>
      <c r="W334" s="66" t="s">
        <v>84</v>
      </c>
      <c r="X334" s="66" t="s">
        <v>84</v>
      </c>
      <c r="Y334" s="66" t="s">
        <v>84</v>
      </c>
      <c r="Z334" s="66" t="s">
        <v>84</v>
      </c>
      <c r="AA334" s="66" t="s">
        <v>84</v>
      </c>
      <c r="AB334" s="66" t="s">
        <v>84</v>
      </c>
    </row>
    <row r="335" spans="1:28" ht="15.75" customHeight="1" x14ac:dyDescent="0.25">
      <c r="A335" s="29" t="s">
        <v>284</v>
      </c>
      <c r="B335" s="18" t="s">
        <v>25</v>
      </c>
      <c r="C335" s="61" t="s">
        <v>84</v>
      </c>
      <c r="D335" s="66" t="s">
        <v>84</v>
      </c>
      <c r="E335" s="66" t="s">
        <v>84</v>
      </c>
      <c r="F335" s="66" t="s">
        <v>84</v>
      </c>
      <c r="G335" s="66" t="s">
        <v>84</v>
      </c>
      <c r="H335" s="66" t="s">
        <v>84</v>
      </c>
      <c r="I335" s="66" t="s">
        <v>84</v>
      </c>
      <c r="J335" s="66" t="s">
        <v>84</v>
      </c>
      <c r="K335" s="66" t="s">
        <v>84</v>
      </c>
      <c r="L335" s="66" t="s">
        <v>84</v>
      </c>
      <c r="M335" s="66" t="s">
        <v>84</v>
      </c>
      <c r="N335" s="66" t="s">
        <v>84</v>
      </c>
      <c r="O335" s="66" t="s">
        <v>84</v>
      </c>
      <c r="P335" s="66" t="s">
        <v>84</v>
      </c>
      <c r="Q335" s="66" t="s">
        <v>84</v>
      </c>
      <c r="R335" s="66" t="s">
        <v>84</v>
      </c>
      <c r="S335" s="66" t="s">
        <v>84</v>
      </c>
      <c r="T335" s="66" t="s">
        <v>84</v>
      </c>
      <c r="U335" s="66" t="s">
        <v>84</v>
      </c>
      <c r="V335" s="66" t="s">
        <v>84</v>
      </c>
      <c r="W335" s="66" t="s">
        <v>84</v>
      </c>
      <c r="X335" s="66" t="s">
        <v>84</v>
      </c>
      <c r="Y335" s="66" t="s">
        <v>84</v>
      </c>
      <c r="Z335" s="66" t="s">
        <v>84</v>
      </c>
      <c r="AA335" s="66" t="s">
        <v>84</v>
      </c>
      <c r="AB335" s="66" t="s">
        <v>84</v>
      </c>
    </row>
    <row r="336" spans="1:28" ht="15.75" customHeight="1" x14ac:dyDescent="0.25">
      <c r="A336" s="29" t="s">
        <v>285</v>
      </c>
      <c r="B336" s="15" t="s">
        <v>151</v>
      </c>
      <c r="C336" s="62" t="s">
        <v>67</v>
      </c>
      <c r="D336" s="66" t="s">
        <v>84</v>
      </c>
      <c r="E336" s="66" t="s">
        <v>84</v>
      </c>
      <c r="F336" s="66" t="s">
        <v>84</v>
      </c>
      <c r="G336" s="66" t="s">
        <v>84</v>
      </c>
      <c r="H336" s="66" t="s">
        <v>84</v>
      </c>
      <c r="I336" s="66" t="s">
        <v>84</v>
      </c>
      <c r="J336" s="66" t="s">
        <v>84</v>
      </c>
      <c r="K336" s="66" t="s">
        <v>84</v>
      </c>
      <c r="L336" s="66" t="s">
        <v>84</v>
      </c>
      <c r="M336" s="66" t="s">
        <v>84</v>
      </c>
      <c r="N336" s="66" t="s">
        <v>84</v>
      </c>
      <c r="O336" s="66" t="s">
        <v>84</v>
      </c>
      <c r="P336" s="66" t="s">
        <v>84</v>
      </c>
      <c r="Q336" s="66" t="s">
        <v>84</v>
      </c>
      <c r="R336" s="66" t="s">
        <v>84</v>
      </c>
      <c r="S336" s="66" t="s">
        <v>84</v>
      </c>
      <c r="T336" s="66" t="s">
        <v>84</v>
      </c>
      <c r="U336" s="66" t="s">
        <v>84</v>
      </c>
      <c r="V336" s="66" t="s">
        <v>84</v>
      </c>
      <c r="W336" s="66" t="s">
        <v>84</v>
      </c>
      <c r="X336" s="66" t="s">
        <v>84</v>
      </c>
      <c r="Y336" s="66" t="s">
        <v>84</v>
      </c>
      <c r="Z336" s="66" t="s">
        <v>84</v>
      </c>
      <c r="AA336" s="66" t="s">
        <v>84</v>
      </c>
      <c r="AB336" s="66" t="s">
        <v>84</v>
      </c>
    </row>
    <row r="337" spans="1:28" ht="15.75" customHeight="1" x14ac:dyDescent="0.25">
      <c r="A337" s="29" t="s">
        <v>286</v>
      </c>
      <c r="B337" s="15" t="s">
        <v>152</v>
      </c>
      <c r="C337" s="62" t="s">
        <v>26</v>
      </c>
      <c r="D337" s="66" t="s">
        <v>84</v>
      </c>
      <c r="E337" s="66" t="s">
        <v>84</v>
      </c>
      <c r="F337" s="66" t="s">
        <v>84</v>
      </c>
      <c r="G337" s="66" t="s">
        <v>84</v>
      </c>
      <c r="H337" s="66" t="s">
        <v>84</v>
      </c>
      <c r="I337" s="66" t="s">
        <v>84</v>
      </c>
      <c r="J337" s="66" t="s">
        <v>84</v>
      </c>
      <c r="K337" s="66" t="s">
        <v>84</v>
      </c>
      <c r="L337" s="66" t="s">
        <v>84</v>
      </c>
      <c r="M337" s="66" t="s">
        <v>84</v>
      </c>
      <c r="N337" s="66" t="s">
        <v>84</v>
      </c>
      <c r="O337" s="66" t="s">
        <v>84</v>
      </c>
      <c r="P337" s="66" t="s">
        <v>84</v>
      </c>
      <c r="Q337" s="66" t="s">
        <v>84</v>
      </c>
      <c r="R337" s="66" t="s">
        <v>84</v>
      </c>
      <c r="S337" s="66" t="s">
        <v>84</v>
      </c>
      <c r="T337" s="66" t="s">
        <v>84</v>
      </c>
      <c r="U337" s="66" t="s">
        <v>84</v>
      </c>
      <c r="V337" s="66" t="s">
        <v>84</v>
      </c>
      <c r="W337" s="66" t="s">
        <v>84</v>
      </c>
      <c r="X337" s="66" t="s">
        <v>84</v>
      </c>
      <c r="Y337" s="66" t="s">
        <v>84</v>
      </c>
      <c r="Z337" s="66" t="s">
        <v>84</v>
      </c>
      <c r="AA337" s="66" t="s">
        <v>84</v>
      </c>
      <c r="AB337" s="66" t="s">
        <v>84</v>
      </c>
    </row>
    <row r="338" spans="1:28" ht="15.75" customHeight="1" x14ac:dyDescent="0.25">
      <c r="A338" s="29" t="s">
        <v>287</v>
      </c>
      <c r="B338" s="15" t="s">
        <v>150</v>
      </c>
      <c r="C338" s="62" t="s">
        <v>27</v>
      </c>
      <c r="D338" s="66" t="s">
        <v>84</v>
      </c>
      <c r="E338" s="66" t="s">
        <v>84</v>
      </c>
      <c r="F338" s="66" t="s">
        <v>84</v>
      </c>
      <c r="G338" s="66" t="s">
        <v>84</v>
      </c>
      <c r="H338" s="66" t="s">
        <v>84</v>
      </c>
      <c r="I338" s="66" t="s">
        <v>84</v>
      </c>
      <c r="J338" s="66" t="s">
        <v>84</v>
      </c>
      <c r="K338" s="66" t="s">
        <v>84</v>
      </c>
      <c r="L338" s="66" t="s">
        <v>84</v>
      </c>
      <c r="M338" s="66" t="s">
        <v>84</v>
      </c>
      <c r="N338" s="66" t="s">
        <v>84</v>
      </c>
      <c r="O338" s="66" t="s">
        <v>84</v>
      </c>
      <c r="P338" s="66" t="s">
        <v>84</v>
      </c>
      <c r="Q338" s="66" t="s">
        <v>84</v>
      </c>
      <c r="R338" s="66" t="s">
        <v>84</v>
      </c>
      <c r="S338" s="66" t="s">
        <v>84</v>
      </c>
      <c r="T338" s="66" t="s">
        <v>84</v>
      </c>
      <c r="U338" s="66" t="s">
        <v>84</v>
      </c>
      <c r="V338" s="66" t="s">
        <v>84</v>
      </c>
      <c r="W338" s="66" t="s">
        <v>84</v>
      </c>
      <c r="X338" s="66" t="s">
        <v>84</v>
      </c>
      <c r="Y338" s="66" t="s">
        <v>84</v>
      </c>
      <c r="Z338" s="66" t="s">
        <v>84</v>
      </c>
      <c r="AA338" s="66" t="s">
        <v>84</v>
      </c>
      <c r="AB338" s="66" t="s">
        <v>84</v>
      </c>
    </row>
    <row r="339" spans="1:28" s="22" customFormat="1" x14ac:dyDescent="0.25">
      <c r="A339" s="28" t="s">
        <v>153</v>
      </c>
      <c r="B339" s="19" t="s">
        <v>185</v>
      </c>
      <c r="C339" s="61" t="s">
        <v>84</v>
      </c>
      <c r="D339" s="61" t="s">
        <v>84</v>
      </c>
      <c r="E339" s="61" t="s">
        <v>84</v>
      </c>
      <c r="F339" s="61" t="s">
        <v>84</v>
      </c>
      <c r="G339" s="61" t="s">
        <v>84</v>
      </c>
      <c r="H339" s="61" t="s">
        <v>84</v>
      </c>
      <c r="I339" s="61" t="s">
        <v>84</v>
      </c>
      <c r="J339" s="61" t="s">
        <v>84</v>
      </c>
      <c r="K339" s="61" t="s">
        <v>84</v>
      </c>
      <c r="L339" s="61" t="s">
        <v>84</v>
      </c>
      <c r="M339" s="61" t="s">
        <v>84</v>
      </c>
      <c r="N339" s="61" t="s">
        <v>84</v>
      </c>
      <c r="O339" s="61" t="s">
        <v>84</v>
      </c>
      <c r="P339" s="61" t="s">
        <v>84</v>
      </c>
      <c r="Q339" s="61" t="s">
        <v>84</v>
      </c>
      <c r="R339" s="61" t="s">
        <v>84</v>
      </c>
      <c r="S339" s="61" t="s">
        <v>84</v>
      </c>
      <c r="T339" s="61" t="s">
        <v>84</v>
      </c>
      <c r="U339" s="61" t="s">
        <v>84</v>
      </c>
      <c r="V339" s="61" t="s">
        <v>84</v>
      </c>
      <c r="W339" s="61" t="s">
        <v>84</v>
      </c>
      <c r="X339" s="61" t="s">
        <v>84</v>
      </c>
      <c r="Y339" s="61" t="s">
        <v>84</v>
      </c>
      <c r="Z339" s="61" t="s">
        <v>84</v>
      </c>
      <c r="AA339" s="61" t="s">
        <v>84</v>
      </c>
      <c r="AB339" s="61" t="s">
        <v>84</v>
      </c>
    </row>
    <row r="340" spans="1:28" ht="31.5" x14ac:dyDescent="0.25">
      <c r="A340" s="29" t="s">
        <v>155</v>
      </c>
      <c r="B340" s="18" t="s">
        <v>626</v>
      </c>
      <c r="C340" s="62" t="s">
        <v>67</v>
      </c>
      <c r="D340" s="66">
        <v>36045.677398000007</v>
      </c>
      <c r="E340" s="66">
        <v>36776.582599000001</v>
      </c>
      <c r="F340" s="66">
        <v>36220.427816000003</v>
      </c>
      <c r="G340" s="66">
        <v>35838</v>
      </c>
      <c r="H340" s="66">
        <v>36439.353165026158</v>
      </c>
      <c r="I340" s="66">
        <v>33462</v>
      </c>
      <c r="J340" s="66">
        <v>34448.347560099486</v>
      </c>
      <c r="K340" s="66">
        <v>31957.061555086253</v>
      </c>
      <c r="L340" s="66">
        <f t="shared" ref="L340" si="293">L341</f>
        <v>0</v>
      </c>
      <c r="M340" s="66">
        <v>32086.229853901201</v>
      </c>
      <c r="N340" s="66">
        <f t="shared" ref="N340" si="294">N341</f>
        <v>0</v>
      </c>
      <c r="O340" s="66">
        <v>32251.084672001503</v>
      </c>
      <c r="P340" s="66">
        <f t="shared" ref="P340" si="295">P341</f>
        <v>0</v>
      </c>
      <c r="Q340" s="66">
        <v>32319.498651825535</v>
      </c>
      <c r="R340" s="66">
        <f t="shared" ref="R340" si="296">R341</f>
        <v>0</v>
      </c>
      <c r="S340" s="66">
        <v>32448.567693972695</v>
      </c>
      <c r="T340" s="66">
        <f t="shared" ref="T340" si="297">T341</f>
        <v>0</v>
      </c>
      <c r="U340" s="66">
        <v>32578.463621380681</v>
      </c>
      <c r="V340" s="66">
        <f t="shared" ref="V340" si="298">V341</f>
        <v>0</v>
      </c>
      <c r="W340" s="66">
        <v>32709.192509737899</v>
      </c>
      <c r="X340" s="66">
        <f t="shared" ref="X340:Z340" si="299">X341</f>
        <v>0</v>
      </c>
      <c r="Y340" s="66">
        <v>32840.760482197933</v>
      </c>
      <c r="Z340" s="66">
        <f t="shared" si="299"/>
        <v>0</v>
      </c>
      <c r="AA340" s="66">
        <f t="shared" ref="AA340:AA348" si="300">H340+J340+K340+M340+O340+Q340+S340+U340+W340+Y340</f>
        <v>330078.55976522935</v>
      </c>
      <c r="AB340" s="66">
        <f t="shared" ref="AB340:AB348" si="301">H340+J340+L340+N340+P340+R340+T340+V340+X340+Z340</f>
        <v>70887.700725125644</v>
      </c>
    </row>
    <row r="341" spans="1:28" ht="31.5" x14ac:dyDescent="0.25">
      <c r="A341" s="29" t="s">
        <v>288</v>
      </c>
      <c r="B341" s="15" t="s">
        <v>627</v>
      </c>
      <c r="C341" s="62" t="s">
        <v>67</v>
      </c>
      <c r="D341" s="66">
        <f t="shared" ref="D341:L341" si="302">D342+D343</f>
        <v>3351.3083029999998</v>
      </c>
      <c r="E341" s="66">
        <f t="shared" si="302"/>
        <v>5733.6132720000005</v>
      </c>
      <c r="F341" s="66">
        <f t="shared" si="302"/>
        <v>5008.6932419999994</v>
      </c>
      <c r="G341" s="66">
        <f t="shared" si="302"/>
        <v>4753.0190890593867</v>
      </c>
      <c r="H341" s="66">
        <f t="shared" si="302"/>
        <v>4954.1656360000006</v>
      </c>
      <c r="I341" s="66">
        <f t="shared" si="302"/>
        <v>2426.0466647600165</v>
      </c>
      <c r="J341" s="66">
        <f t="shared" si="302"/>
        <v>0</v>
      </c>
      <c r="K341" s="66">
        <f t="shared" si="302"/>
        <v>0</v>
      </c>
      <c r="L341" s="66">
        <f t="shared" si="302"/>
        <v>0</v>
      </c>
      <c r="M341" s="66">
        <f>M342+M343</f>
        <v>0</v>
      </c>
      <c r="N341" s="66">
        <f t="shared" ref="N341" si="303">N342+N343</f>
        <v>0</v>
      </c>
      <c r="O341" s="66">
        <f>O342+O343</f>
        <v>0</v>
      </c>
      <c r="P341" s="66">
        <f t="shared" ref="P341" si="304">P342+P343</f>
        <v>0</v>
      </c>
      <c r="Q341" s="66">
        <f>Q342+Q343</f>
        <v>0</v>
      </c>
      <c r="R341" s="66">
        <f t="shared" ref="R341" si="305">R342+R343</f>
        <v>0</v>
      </c>
      <c r="S341" s="66">
        <f>S342+S343</f>
        <v>0</v>
      </c>
      <c r="T341" s="66">
        <f t="shared" ref="T341" si="306">T342+T343</f>
        <v>0</v>
      </c>
      <c r="U341" s="66">
        <f>U342+U343</f>
        <v>0</v>
      </c>
      <c r="V341" s="66">
        <f t="shared" ref="V341" si="307">V342+V343</f>
        <v>0</v>
      </c>
      <c r="W341" s="66">
        <f>W342+W343</f>
        <v>0</v>
      </c>
      <c r="X341" s="66">
        <f t="shared" ref="X341:Z341" si="308">X342+X343</f>
        <v>0</v>
      </c>
      <c r="Y341" s="66">
        <f>Y342+Y343</f>
        <v>0</v>
      </c>
      <c r="Z341" s="66">
        <f t="shared" si="308"/>
        <v>0</v>
      </c>
      <c r="AA341" s="66">
        <f t="shared" si="300"/>
        <v>4954.1656360000006</v>
      </c>
      <c r="AB341" s="66">
        <f t="shared" si="301"/>
        <v>4954.1656360000006</v>
      </c>
    </row>
    <row r="342" spans="1:28" x14ac:dyDescent="0.25">
      <c r="A342" s="29" t="s">
        <v>480</v>
      </c>
      <c r="B342" s="21" t="s">
        <v>534</v>
      </c>
      <c r="C342" s="62" t="s">
        <v>67</v>
      </c>
      <c r="D342" s="66">
        <v>0</v>
      </c>
      <c r="E342" s="66">
        <v>1355.2883200000001</v>
      </c>
      <c r="F342" s="66">
        <v>87.48491199999998</v>
      </c>
      <c r="G342" s="66">
        <v>92.611887623468647</v>
      </c>
      <c r="H342" s="66">
        <v>77.718058000000013</v>
      </c>
      <c r="I342" s="66">
        <v>33.445923659606706</v>
      </c>
      <c r="J342" s="66">
        <v>0</v>
      </c>
      <c r="K342" s="66">
        <v>0</v>
      </c>
      <c r="L342" s="66">
        <v>0</v>
      </c>
      <c r="M342" s="66">
        <v>0</v>
      </c>
      <c r="N342" s="66">
        <v>0</v>
      </c>
      <c r="O342" s="66">
        <v>0</v>
      </c>
      <c r="P342" s="66">
        <v>0</v>
      </c>
      <c r="Q342" s="66">
        <v>0</v>
      </c>
      <c r="R342" s="66">
        <v>0</v>
      </c>
      <c r="S342" s="66">
        <v>0</v>
      </c>
      <c r="T342" s="66">
        <v>0</v>
      </c>
      <c r="U342" s="66">
        <v>0</v>
      </c>
      <c r="V342" s="66">
        <v>0</v>
      </c>
      <c r="W342" s="66">
        <v>0</v>
      </c>
      <c r="X342" s="66">
        <f>V342</f>
        <v>0</v>
      </c>
      <c r="Y342" s="66">
        <v>0</v>
      </c>
      <c r="Z342" s="66">
        <f>X342</f>
        <v>0</v>
      </c>
      <c r="AA342" s="66">
        <f t="shared" si="300"/>
        <v>77.718058000000013</v>
      </c>
      <c r="AB342" s="66">
        <f t="shared" si="301"/>
        <v>77.718058000000013</v>
      </c>
    </row>
    <row r="343" spans="1:28" x14ac:dyDescent="0.25">
      <c r="A343" s="29" t="s">
        <v>479</v>
      </c>
      <c r="B343" s="21" t="s">
        <v>535</v>
      </c>
      <c r="C343" s="62" t="s">
        <v>67</v>
      </c>
      <c r="D343" s="66">
        <v>3351.3083029999998</v>
      </c>
      <c r="E343" s="66">
        <v>4378.3249519999999</v>
      </c>
      <c r="F343" s="66">
        <v>4921.2083299999995</v>
      </c>
      <c r="G343" s="66">
        <v>4660.4072014359181</v>
      </c>
      <c r="H343" s="66">
        <v>4876.4475780000002</v>
      </c>
      <c r="I343" s="66">
        <v>2392.6007411004098</v>
      </c>
      <c r="J343" s="66">
        <v>0</v>
      </c>
      <c r="K343" s="66">
        <v>0</v>
      </c>
      <c r="L343" s="66">
        <v>0</v>
      </c>
      <c r="M343" s="66">
        <v>0</v>
      </c>
      <c r="N343" s="66">
        <v>0</v>
      </c>
      <c r="O343" s="66">
        <v>0</v>
      </c>
      <c r="P343" s="66">
        <v>0</v>
      </c>
      <c r="Q343" s="66">
        <v>0</v>
      </c>
      <c r="R343" s="66">
        <v>0</v>
      </c>
      <c r="S343" s="66">
        <v>0</v>
      </c>
      <c r="T343" s="66">
        <v>0</v>
      </c>
      <c r="U343" s="66">
        <v>0</v>
      </c>
      <c r="V343" s="66">
        <v>0</v>
      </c>
      <c r="W343" s="66">
        <v>0</v>
      </c>
      <c r="X343" s="66">
        <f>V343</f>
        <v>0</v>
      </c>
      <c r="Y343" s="66">
        <v>0</v>
      </c>
      <c r="Z343" s="66">
        <f>X343</f>
        <v>0</v>
      </c>
      <c r="AA343" s="66">
        <f t="shared" si="300"/>
        <v>4876.4475780000002</v>
      </c>
      <c r="AB343" s="66">
        <f t="shared" si="301"/>
        <v>4876.4475780000002</v>
      </c>
    </row>
    <row r="344" spans="1:28" x14ac:dyDescent="0.25">
      <c r="A344" s="29" t="s">
        <v>446</v>
      </c>
      <c r="B344" s="18" t="s">
        <v>582</v>
      </c>
      <c r="C344" s="62" t="s">
        <v>67</v>
      </c>
      <c r="D344" s="66">
        <v>2568.8412180000014</v>
      </c>
      <c r="E344" s="66">
        <v>2547.0867653479945</v>
      </c>
      <c r="F344" s="66">
        <v>2520.0607470000105</v>
      </c>
      <c r="G344" s="66">
        <v>2461.9841153430375</v>
      </c>
      <c r="H344" s="66">
        <v>2492.104006</v>
      </c>
      <c r="I344" s="66">
        <v>2336.7606171388111</v>
      </c>
      <c r="J344" s="66">
        <v>2404.4757517912894</v>
      </c>
      <c r="K344" s="66">
        <v>2327.8261369258821</v>
      </c>
      <c r="L344" s="66">
        <v>2258.5637740000093</v>
      </c>
      <c r="M344" s="66">
        <v>2285.5181979414947</v>
      </c>
      <c r="N344" s="66">
        <v>2200.2537909735856</v>
      </c>
      <c r="O344" s="66">
        <v>2282.6726453261072</v>
      </c>
      <c r="P344" s="66">
        <v>2113.3437671533393</v>
      </c>
      <c r="Q344" s="66">
        <v>2274.5364624456788</v>
      </c>
      <c r="R344" s="66">
        <v>2041.4900779583622</v>
      </c>
      <c r="S344" s="66">
        <v>2274.6930873126416</v>
      </c>
      <c r="T344" s="66">
        <v>1966.9756907455594</v>
      </c>
      <c r="U344" s="66">
        <v>2274.8775764997599</v>
      </c>
      <c r="V344" s="66">
        <v>1888.2959123698674</v>
      </c>
      <c r="W344" s="66">
        <v>2275.0899369901144</v>
      </c>
      <c r="X344" s="66">
        <f>V344</f>
        <v>1888.2959123698674</v>
      </c>
      <c r="Y344" s="66">
        <v>2275.3301766369459</v>
      </c>
      <c r="Z344" s="66">
        <f>X344</f>
        <v>1888.2959123698674</v>
      </c>
      <c r="AA344" s="66">
        <f t="shared" si="300"/>
        <v>23167.123977869916</v>
      </c>
      <c r="AB344" s="66">
        <f t="shared" si="301"/>
        <v>21142.094595731745</v>
      </c>
    </row>
    <row r="345" spans="1:28" x14ac:dyDescent="0.25">
      <c r="A345" s="29" t="s">
        <v>447</v>
      </c>
      <c r="B345" s="18" t="s">
        <v>628</v>
      </c>
      <c r="C345" s="62" t="s">
        <v>26</v>
      </c>
      <c r="D345" s="66">
        <v>2910.0001058333328</v>
      </c>
      <c r="E345" s="66">
        <v>1197.4780493341661</v>
      </c>
      <c r="F345" s="66">
        <v>1715.8456966666668</v>
      </c>
      <c r="G345" s="66">
        <v>1668</v>
      </c>
      <c r="H345" s="66">
        <v>1599.2302691813461</v>
      </c>
      <c r="I345" s="66">
        <v>1215</v>
      </c>
      <c r="J345" s="66">
        <v>1143.6376640260437</v>
      </c>
      <c r="K345" s="66">
        <v>1166.5577122671139</v>
      </c>
      <c r="L345" s="66">
        <f t="shared" ref="L345" si="309">L346</f>
        <v>0</v>
      </c>
      <c r="M345" s="66">
        <v>1186.917586388897</v>
      </c>
      <c r="N345" s="66">
        <f t="shared" ref="N345" si="310">N346</f>
        <v>0</v>
      </c>
      <c r="O345" s="66">
        <v>1182.5540414527604</v>
      </c>
      <c r="P345" s="66">
        <f t="shared" ref="P345" si="311">P346</f>
        <v>0</v>
      </c>
      <c r="Q345" s="66">
        <v>1184.4196467711483</v>
      </c>
      <c r="R345" s="66">
        <f t="shared" ref="R345" si="312">R346</f>
        <v>0</v>
      </c>
      <c r="S345" s="66">
        <v>1187.268614303649</v>
      </c>
      <c r="T345" s="66">
        <f t="shared" ref="T345" si="313">T346</f>
        <v>0</v>
      </c>
      <c r="U345" s="66">
        <v>1187.268614303649</v>
      </c>
      <c r="V345" s="66">
        <f t="shared" ref="V345" si="314">V346</f>
        <v>0</v>
      </c>
      <c r="W345" s="66">
        <v>1187.268614303649</v>
      </c>
      <c r="X345" s="66">
        <f t="shared" ref="X345:Z345" si="315">X346</f>
        <v>0</v>
      </c>
      <c r="Y345" s="66">
        <v>1187.268614303649</v>
      </c>
      <c r="Z345" s="66">
        <f t="shared" si="315"/>
        <v>0</v>
      </c>
      <c r="AA345" s="66">
        <f t="shared" si="300"/>
        <v>12212.391377301901</v>
      </c>
      <c r="AB345" s="66">
        <f t="shared" si="301"/>
        <v>2742.8679332073898</v>
      </c>
    </row>
    <row r="346" spans="1:28" ht="31.5" x14ac:dyDescent="0.25">
      <c r="A346" s="29" t="s">
        <v>448</v>
      </c>
      <c r="B346" s="15" t="s">
        <v>629</v>
      </c>
      <c r="C346" s="62" t="s">
        <v>26</v>
      </c>
      <c r="D346" s="66">
        <v>456.50583333333333</v>
      </c>
      <c r="E346" s="66">
        <v>1521.8107160008335</v>
      </c>
      <c r="F346" s="66">
        <v>1877.3680300000003</v>
      </c>
      <c r="G346" s="66">
        <v>0</v>
      </c>
      <c r="H346" s="66">
        <v>1592.1238496699998</v>
      </c>
      <c r="I346" s="66">
        <v>0</v>
      </c>
      <c r="J346" s="66">
        <v>0</v>
      </c>
      <c r="K346" s="66">
        <v>0</v>
      </c>
      <c r="L346" s="66">
        <f t="shared" ref="L346" si="316">L347+L348</f>
        <v>0</v>
      </c>
      <c r="M346" s="66">
        <v>0</v>
      </c>
      <c r="N346" s="66">
        <f t="shared" ref="N346" si="317">N347+N348</f>
        <v>0</v>
      </c>
      <c r="O346" s="66">
        <v>0</v>
      </c>
      <c r="P346" s="66">
        <f t="shared" ref="P346" si="318">P347+P348</f>
        <v>0</v>
      </c>
      <c r="Q346" s="66">
        <v>0</v>
      </c>
      <c r="R346" s="66">
        <f t="shared" ref="R346" si="319">R347+R348</f>
        <v>0</v>
      </c>
      <c r="S346" s="66">
        <v>0</v>
      </c>
      <c r="T346" s="66">
        <f t="shared" ref="T346" si="320">T347+T348</f>
        <v>0</v>
      </c>
      <c r="U346" s="66">
        <v>0</v>
      </c>
      <c r="V346" s="66">
        <f t="shared" ref="V346" si="321">V347+V348</f>
        <v>0</v>
      </c>
      <c r="W346" s="66">
        <v>0</v>
      </c>
      <c r="X346" s="66">
        <f t="shared" ref="X346:Z346" si="322">X347+X348</f>
        <v>0</v>
      </c>
      <c r="Y346" s="66">
        <v>0</v>
      </c>
      <c r="Z346" s="66">
        <f t="shared" si="322"/>
        <v>0</v>
      </c>
      <c r="AA346" s="66">
        <f t="shared" si="300"/>
        <v>1592.1238496699998</v>
      </c>
      <c r="AB346" s="66">
        <f t="shared" si="301"/>
        <v>1592.1238496699998</v>
      </c>
    </row>
    <row r="347" spans="1:28" x14ac:dyDescent="0.25">
      <c r="A347" s="29" t="s">
        <v>481</v>
      </c>
      <c r="B347" s="21" t="s">
        <v>534</v>
      </c>
      <c r="C347" s="62" t="s">
        <v>26</v>
      </c>
      <c r="D347" s="66">
        <v>22.636166666666664</v>
      </c>
      <c r="E347" s="66">
        <v>569.27783333333321</v>
      </c>
      <c r="F347" s="66">
        <v>617.39983333333339</v>
      </c>
      <c r="G347" s="66">
        <v>0</v>
      </c>
      <c r="H347" s="66">
        <v>604.14816666666661</v>
      </c>
      <c r="I347" s="66">
        <v>0</v>
      </c>
      <c r="J347" s="66">
        <v>0</v>
      </c>
      <c r="K347" s="66">
        <v>0</v>
      </c>
      <c r="L347" s="66">
        <v>0</v>
      </c>
      <c r="M347" s="66">
        <v>0</v>
      </c>
      <c r="N347" s="66">
        <v>0</v>
      </c>
      <c r="O347" s="66">
        <v>0</v>
      </c>
      <c r="P347" s="66">
        <v>0</v>
      </c>
      <c r="Q347" s="66">
        <v>0</v>
      </c>
      <c r="R347" s="66">
        <v>0</v>
      </c>
      <c r="S347" s="66">
        <v>0</v>
      </c>
      <c r="T347" s="66">
        <v>0</v>
      </c>
      <c r="U347" s="66">
        <v>0</v>
      </c>
      <c r="V347" s="66">
        <v>0</v>
      </c>
      <c r="W347" s="66">
        <v>0</v>
      </c>
      <c r="X347" s="66">
        <f>V347</f>
        <v>0</v>
      </c>
      <c r="Y347" s="66">
        <v>0</v>
      </c>
      <c r="Z347" s="66">
        <f>X347</f>
        <v>0</v>
      </c>
      <c r="AA347" s="66">
        <f t="shared" si="300"/>
        <v>604.14816666666661</v>
      </c>
      <c r="AB347" s="66">
        <f t="shared" si="301"/>
        <v>604.14816666666661</v>
      </c>
    </row>
    <row r="348" spans="1:28" x14ac:dyDescent="0.25">
      <c r="A348" s="29" t="s">
        <v>482</v>
      </c>
      <c r="B348" s="21" t="s">
        <v>535</v>
      </c>
      <c r="C348" s="62" t="s">
        <v>26</v>
      </c>
      <c r="D348" s="66">
        <v>433.86966666666666</v>
      </c>
      <c r="E348" s="66">
        <v>44.815333333333328</v>
      </c>
      <c r="F348" s="66">
        <v>14.431334166666666</v>
      </c>
      <c r="G348" s="66">
        <v>0</v>
      </c>
      <c r="H348" s="66">
        <v>13.150250000000002</v>
      </c>
      <c r="I348" s="66">
        <v>0</v>
      </c>
      <c r="J348" s="66">
        <v>0</v>
      </c>
      <c r="K348" s="66">
        <v>0</v>
      </c>
      <c r="L348" s="66">
        <v>0</v>
      </c>
      <c r="M348" s="66">
        <v>0</v>
      </c>
      <c r="N348" s="66">
        <v>0</v>
      </c>
      <c r="O348" s="66">
        <v>0</v>
      </c>
      <c r="P348" s="66">
        <v>0</v>
      </c>
      <c r="Q348" s="66">
        <v>0</v>
      </c>
      <c r="R348" s="66">
        <v>0</v>
      </c>
      <c r="S348" s="66">
        <v>0</v>
      </c>
      <c r="T348" s="66">
        <v>0</v>
      </c>
      <c r="U348" s="66">
        <v>0</v>
      </c>
      <c r="V348" s="66">
        <v>0</v>
      </c>
      <c r="W348" s="66">
        <v>0</v>
      </c>
      <c r="X348" s="66">
        <f>V348</f>
        <v>0</v>
      </c>
      <c r="Y348" s="66">
        <v>0</v>
      </c>
      <c r="Z348" s="66">
        <f>X348</f>
        <v>0</v>
      </c>
      <c r="AA348" s="66">
        <f t="shared" si="300"/>
        <v>13.150250000000002</v>
      </c>
      <c r="AB348" s="66">
        <f t="shared" si="301"/>
        <v>13.150250000000002</v>
      </c>
    </row>
    <row r="349" spans="1:28" x14ac:dyDescent="0.25">
      <c r="A349" s="29" t="s">
        <v>449</v>
      </c>
      <c r="B349" s="18" t="s">
        <v>537</v>
      </c>
      <c r="C349" s="62" t="s">
        <v>536</v>
      </c>
      <c r="D349" s="66">
        <v>1080050.40622</v>
      </c>
      <c r="E349" s="66">
        <v>1099671.9904729999</v>
      </c>
      <c r="F349" s="66">
        <v>1112956.7198649999</v>
      </c>
      <c r="G349" s="66">
        <v>1122859.58</v>
      </c>
      <c r="H349" s="66">
        <v>1122859.58</v>
      </c>
      <c r="I349" s="66">
        <v>1135408.1400000001</v>
      </c>
      <c r="J349" s="66">
        <v>1149799.02</v>
      </c>
      <c r="K349" s="66">
        <v>1154858.6467899997</v>
      </c>
      <c r="L349" s="66">
        <v>1165485.5186930001</v>
      </c>
      <c r="M349" s="66">
        <v>1162198.64479</v>
      </c>
      <c r="N349" s="66">
        <v>1159045.284885</v>
      </c>
      <c r="O349" s="66">
        <v>1168513.55479</v>
      </c>
      <c r="P349" s="66">
        <v>1169358.0738849998</v>
      </c>
      <c r="Q349" s="66">
        <v>1173720.09479</v>
      </c>
      <c r="R349" s="66">
        <v>1178170.9148850001</v>
      </c>
      <c r="S349" s="66">
        <v>1175722.55479</v>
      </c>
      <c r="T349" s="66">
        <v>1184323.2548849999</v>
      </c>
      <c r="U349" s="66">
        <v>1175722.55479</v>
      </c>
      <c r="V349" s="66">
        <v>1188724.8328849999</v>
      </c>
      <c r="W349" s="66">
        <v>1175722.55479</v>
      </c>
      <c r="X349" s="66">
        <f>V349</f>
        <v>1188724.8328849999</v>
      </c>
      <c r="Y349" s="66">
        <v>1175722.55479</v>
      </c>
      <c r="Z349" s="66">
        <f>X349</f>
        <v>1188724.8328849999</v>
      </c>
      <c r="AA349" s="61" t="s">
        <v>84</v>
      </c>
      <c r="AB349" s="61" t="s">
        <v>84</v>
      </c>
    </row>
    <row r="350" spans="1:28" ht="31.5" x14ac:dyDescent="0.25">
      <c r="A350" s="29" t="s">
        <v>450</v>
      </c>
      <c r="B350" s="18" t="s">
        <v>589</v>
      </c>
      <c r="C350" s="62" t="s">
        <v>319</v>
      </c>
      <c r="D350" s="66">
        <v>15527.839792040495</v>
      </c>
      <c r="E350" s="66">
        <v>14517.841406165096</v>
      </c>
      <c r="F350" s="66">
        <v>20073.799539070002</v>
      </c>
      <c r="G350" s="66">
        <v>21192.169019865931</v>
      </c>
      <c r="H350" s="66">
        <v>21513.50118319429</v>
      </c>
      <c r="I350" s="66">
        <v>23596.599813895511</v>
      </c>
      <c r="J350" s="66">
        <v>23284.710889229995</v>
      </c>
      <c r="K350" s="66">
        <v>24546.992146481891</v>
      </c>
      <c r="L350" s="66">
        <f t="shared" ref="L350" si="323">L29-L63-L64-L57</f>
        <v>20023.657820830005</v>
      </c>
      <c r="M350" s="66">
        <v>25772.647399005968</v>
      </c>
      <c r="N350" s="66">
        <f t="shared" ref="N350" si="324">N29-N63-N64-N57</f>
        <v>25313.878875229064</v>
      </c>
      <c r="O350" s="66">
        <v>26902.823544903898</v>
      </c>
      <c r="P350" s="66">
        <f t="shared" ref="P350" si="325">P29-P63-P64-P57</f>
        <v>26492.611714498518</v>
      </c>
      <c r="Q350" s="66">
        <v>27606.83533640825</v>
      </c>
      <c r="R350" s="66">
        <f t="shared" ref="R350" si="326">R29-R63-R64-R57</f>
        <v>28029.207678752922</v>
      </c>
      <c r="S350" s="66">
        <v>28352.719666874324</v>
      </c>
      <c r="T350" s="66">
        <f t="shared" ref="T350" si="327">T29-T63-T64-T57</f>
        <v>29565.901666527039</v>
      </c>
      <c r="U350" s="66">
        <v>29237.183802111638</v>
      </c>
      <c r="V350" s="66">
        <f t="shared" ref="V350" si="328">V29-V63-V64-V57</f>
        <v>31159.842139168053</v>
      </c>
      <c r="W350" s="66">
        <v>30148.859512310704</v>
      </c>
      <c r="X350" s="66">
        <f t="shared" ref="X350:Z350" si="329">X29-X63-X64-X57</f>
        <v>32094.637403343095</v>
      </c>
      <c r="Y350" s="66">
        <v>31088.57669773847</v>
      </c>
      <c r="Z350" s="66">
        <f t="shared" si="329"/>
        <v>33057.476525443381</v>
      </c>
      <c r="AA350" s="66">
        <f>H350+J350+K350+M350+O350+Q350+S350+U350+W350+Y350</f>
        <v>268454.85017825942</v>
      </c>
      <c r="AB350" s="66">
        <f>H350+J350+L350+N350+P350+R350+T350+V350+X350+Z350</f>
        <v>270535.42589621636</v>
      </c>
    </row>
    <row r="351" spans="1:28" s="22" customFormat="1" x14ac:dyDescent="0.25">
      <c r="A351" s="28" t="s">
        <v>156</v>
      </c>
      <c r="B351" s="19" t="s">
        <v>154</v>
      </c>
      <c r="C351" s="61" t="s">
        <v>84</v>
      </c>
      <c r="D351" s="61" t="s">
        <v>84</v>
      </c>
      <c r="E351" s="61" t="s">
        <v>84</v>
      </c>
      <c r="F351" s="61" t="s">
        <v>84</v>
      </c>
      <c r="G351" s="61" t="s">
        <v>84</v>
      </c>
      <c r="H351" s="61" t="s">
        <v>84</v>
      </c>
      <c r="I351" s="61" t="s">
        <v>84</v>
      </c>
      <c r="J351" s="61" t="s">
        <v>84</v>
      </c>
      <c r="K351" s="61" t="s">
        <v>84</v>
      </c>
      <c r="L351" s="61" t="s">
        <v>84</v>
      </c>
      <c r="M351" s="61" t="s">
        <v>84</v>
      </c>
      <c r="N351" s="61" t="s">
        <v>84</v>
      </c>
      <c r="O351" s="61" t="s">
        <v>84</v>
      </c>
      <c r="P351" s="61" t="s">
        <v>84</v>
      </c>
      <c r="Q351" s="61" t="s">
        <v>84</v>
      </c>
      <c r="R351" s="61" t="s">
        <v>84</v>
      </c>
      <c r="S351" s="61" t="s">
        <v>84</v>
      </c>
      <c r="T351" s="61" t="s">
        <v>84</v>
      </c>
      <c r="U351" s="61" t="s">
        <v>84</v>
      </c>
      <c r="V351" s="61" t="s">
        <v>84</v>
      </c>
      <c r="W351" s="61" t="s">
        <v>84</v>
      </c>
      <c r="X351" s="61" t="s">
        <v>84</v>
      </c>
      <c r="Y351" s="61" t="s">
        <v>84</v>
      </c>
      <c r="Z351" s="61" t="s">
        <v>84</v>
      </c>
      <c r="AA351" s="61" t="s">
        <v>84</v>
      </c>
      <c r="AB351" s="61" t="s">
        <v>84</v>
      </c>
    </row>
    <row r="352" spans="1:28" x14ac:dyDescent="0.25">
      <c r="A352" s="29" t="s">
        <v>158</v>
      </c>
      <c r="B352" s="18" t="s">
        <v>198</v>
      </c>
      <c r="C352" s="62" t="s">
        <v>67</v>
      </c>
      <c r="D352" s="66">
        <v>0</v>
      </c>
      <c r="E352" s="66">
        <v>0</v>
      </c>
      <c r="F352" s="66">
        <v>0</v>
      </c>
      <c r="G352" s="66">
        <v>0</v>
      </c>
      <c r="H352" s="66">
        <v>0</v>
      </c>
      <c r="I352" s="66">
        <v>0</v>
      </c>
      <c r="J352" s="66">
        <v>0</v>
      </c>
      <c r="K352" s="66">
        <v>0</v>
      </c>
      <c r="L352" s="66">
        <v>5248.3604810000006</v>
      </c>
      <c r="M352" s="66">
        <v>0</v>
      </c>
      <c r="N352" s="66">
        <v>0</v>
      </c>
      <c r="O352" s="66">
        <v>0</v>
      </c>
      <c r="P352" s="66">
        <v>0</v>
      </c>
      <c r="Q352" s="66">
        <v>0</v>
      </c>
      <c r="R352" s="66">
        <v>0</v>
      </c>
      <c r="S352" s="66">
        <v>0</v>
      </c>
      <c r="T352" s="66">
        <v>0</v>
      </c>
      <c r="U352" s="66">
        <v>0</v>
      </c>
      <c r="V352" s="66">
        <v>0</v>
      </c>
      <c r="W352" s="66">
        <v>0</v>
      </c>
      <c r="X352" s="66">
        <f>V352</f>
        <v>0</v>
      </c>
      <c r="Y352" s="66">
        <v>0</v>
      </c>
      <c r="Z352" s="66">
        <f>X352</f>
        <v>0</v>
      </c>
      <c r="AA352" s="66">
        <f>H352+J352+K352+M352+O352+Q352+S352+U352+W352+Y352</f>
        <v>0</v>
      </c>
      <c r="AB352" s="66">
        <f>H352+J352+L352+N352+P352+R352+T352+V352+X352+Z352</f>
        <v>5248.3604810000006</v>
      </c>
    </row>
    <row r="353" spans="1:28" ht="15.75" customHeight="1" x14ac:dyDescent="0.25">
      <c r="A353" s="29" t="s">
        <v>159</v>
      </c>
      <c r="B353" s="18" t="s">
        <v>199</v>
      </c>
      <c r="C353" s="62" t="s">
        <v>181</v>
      </c>
      <c r="D353" s="66" t="s">
        <v>84</v>
      </c>
      <c r="E353" s="66" t="s">
        <v>84</v>
      </c>
      <c r="F353" s="66" t="s">
        <v>84</v>
      </c>
      <c r="G353" s="66" t="s">
        <v>84</v>
      </c>
      <c r="H353" s="66" t="s">
        <v>84</v>
      </c>
      <c r="I353" s="66" t="s">
        <v>84</v>
      </c>
      <c r="J353" s="66" t="s">
        <v>84</v>
      </c>
      <c r="K353" s="66" t="s">
        <v>84</v>
      </c>
      <c r="L353" s="66" t="s">
        <v>84</v>
      </c>
      <c r="M353" s="66" t="s">
        <v>84</v>
      </c>
      <c r="N353" s="66" t="s">
        <v>84</v>
      </c>
      <c r="O353" s="66" t="s">
        <v>84</v>
      </c>
      <c r="P353" s="66" t="s">
        <v>84</v>
      </c>
      <c r="Q353" s="66" t="s">
        <v>84</v>
      </c>
      <c r="R353" s="66" t="s">
        <v>84</v>
      </c>
      <c r="S353" s="66" t="s">
        <v>84</v>
      </c>
      <c r="T353" s="66" t="s">
        <v>84</v>
      </c>
      <c r="U353" s="66" t="s">
        <v>84</v>
      </c>
      <c r="V353" s="66" t="s">
        <v>84</v>
      </c>
      <c r="W353" s="66" t="s">
        <v>84</v>
      </c>
      <c r="X353" s="66" t="s">
        <v>84</v>
      </c>
      <c r="Y353" s="66" t="s">
        <v>84</v>
      </c>
      <c r="Z353" s="66" t="s">
        <v>84</v>
      </c>
      <c r="AA353" s="66" t="s">
        <v>84</v>
      </c>
      <c r="AB353" s="66" t="s">
        <v>84</v>
      </c>
    </row>
    <row r="354" spans="1:28" ht="47.25" x14ac:dyDescent="0.25">
      <c r="A354" s="29" t="s">
        <v>205</v>
      </c>
      <c r="B354" s="18" t="s">
        <v>538</v>
      </c>
      <c r="C354" s="62" t="s">
        <v>319</v>
      </c>
      <c r="D354" s="66">
        <v>0</v>
      </c>
      <c r="E354" s="66">
        <v>0</v>
      </c>
      <c r="F354" s="66">
        <v>0</v>
      </c>
      <c r="G354" s="66">
        <v>0</v>
      </c>
      <c r="H354" s="66">
        <v>0</v>
      </c>
      <c r="I354" s="66">
        <v>0</v>
      </c>
      <c r="J354" s="66">
        <v>0</v>
      </c>
      <c r="K354" s="66">
        <v>0</v>
      </c>
      <c r="L354" s="66">
        <v>3540.2738782054084</v>
      </c>
      <c r="M354" s="66">
        <v>0</v>
      </c>
      <c r="N354" s="66">
        <v>0</v>
      </c>
      <c r="O354" s="66">
        <v>0</v>
      </c>
      <c r="P354" s="66">
        <v>0</v>
      </c>
      <c r="Q354" s="66">
        <v>0</v>
      </c>
      <c r="R354" s="66">
        <v>0</v>
      </c>
      <c r="S354" s="66">
        <v>0</v>
      </c>
      <c r="T354" s="66">
        <v>0</v>
      </c>
      <c r="U354" s="66">
        <v>0</v>
      </c>
      <c r="V354" s="66">
        <v>0</v>
      </c>
      <c r="W354" s="66">
        <v>0</v>
      </c>
      <c r="X354" s="66">
        <f>V354</f>
        <v>0</v>
      </c>
      <c r="Y354" s="66">
        <v>0</v>
      </c>
      <c r="Z354" s="66">
        <f>X354</f>
        <v>0</v>
      </c>
      <c r="AA354" s="66">
        <f>H354+J354+K354+M354+O354+Q354+S354+U354+W354+Y354</f>
        <v>0</v>
      </c>
      <c r="AB354" s="66">
        <f>H354+J354+L354+N354+P354+R354+T354+V354+X354+Z354</f>
        <v>3540.2738782054084</v>
      </c>
    </row>
    <row r="355" spans="1:28" ht="31.5" customHeight="1" x14ac:dyDescent="0.25">
      <c r="A355" s="29" t="s">
        <v>289</v>
      </c>
      <c r="B355" s="18" t="s">
        <v>583</v>
      </c>
      <c r="C355" s="62" t="s">
        <v>319</v>
      </c>
      <c r="D355" s="66" t="s">
        <v>84</v>
      </c>
      <c r="E355" s="66" t="s">
        <v>84</v>
      </c>
      <c r="F355" s="66" t="s">
        <v>84</v>
      </c>
      <c r="G355" s="66" t="s">
        <v>84</v>
      </c>
      <c r="H355" s="66" t="s">
        <v>84</v>
      </c>
      <c r="I355" s="66" t="s">
        <v>84</v>
      </c>
      <c r="J355" s="66" t="s">
        <v>84</v>
      </c>
      <c r="K355" s="66" t="s">
        <v>84</v>
      </c>
      <c r="L355" s="66" t="s">
        <v>84</v>
      </c>
      <c r="M355" s="66" t="s">
        <v>84</v>
      </c>
      <c r="N355" s="66" t="s">
        <v>84</v>
      </c>
      <c r="O355" s="66" t="s">
        <v>84</v>
      </c>
      <c r="P355" s="66" t="s">
        <v>84</v>
      </c>
      <c r="Q355" s="66" t="s">
        <v>84</v>
      </c>
      <c r="R355" s="66" t="s">
        <v>84</v>
      </c>
      <c r="S355" s="66" t="s">
        <v>84</v>
      </c>
      <c r="T355" s="66" t="s">
        <v>84</v>
      </c>
      <c r="U355" s="66" t="s">
        <v>84</v>
      </c>
      <c r="V355" s="66" t="s">
        <v>84</v>
      </c>
      <c r="W355" s="66" t="s">
        <v>84</v>
      </c>
      <c r="X355" s="66" t="s">
        <v>84</v>
      </c>
      <c r="Y355" s="66" t="s">
        <v>84</v>
      </c>
      <c r="Z355" s="66" t="s">
        <v>84</v>
      </c>
      <c r="AA355" s="66" t="s">
        <v>84</v>
      </c>
      <c r="AB355" s="66" t="s">
        <v>84</v>
      </c>
    </row>
    <row r="356" spans="1:28" s="22" customFormat="1" ht="15.75" customHeight="1" x14ac:dyDescent="0.25">
      <c r="A356" s="28" t="s">
        <v>160</v>
      </c>
      <c r="B356" s="19" t="s">
        <v>157</v>
      </c>
      <c r="C356" s="61" t="s">
        <v>84</v>
      </c>
      <c r="D356" s="66" t="s">
        <v>84</v>
      </c>
      <c r="E356" s="66" t="s">
        <v>84</v>
      </c>
      <c r="F356" s="66" t="s">
        <v>84</v>
      </c>
      <c r="G356" s="66" t="s">
        <v>84</v>
      </c>
      <c r="H356" s="66" t="s">
        <v>84</v>
      </c>
      <c r="I356" s="66" t="s">
        <v>84</v>
      </c>
      <c r="J356" s="66" t="s">
        <v>84</v>
      </c>
      <c r="K356" s="66" t="s">
        <v>84</v>
      </c>
      <c r="L356" s="66" t="s">
        <v>84</v>
      </c>
      <c r="M356" s="66" t="s">
        <v>84</v>
      </c>
      <c r="N356" s="66" t="s">
        <v>84</v>
      </c>
      <c r="O356" s="66" t="s">
        <v>84</v>
      </c>
      <c r="P356" s="66" t="s">
        <v>84</v>
      </c>
      <c r="Q356" s="66" t="s">
        <v>84</v>
      </c>
      <c r="R356" s="66" t="s">
        <v>84</v>
      </c>
      <c r="S356" s="66" t="s">
        <v>84</v>
      </c>
      <c r="T356" s="66" t="s">
        <v>84</v>
      </c>
      <c r="U356" s="66" t="s">
        <v>84</v>
      </c>
      <c r="V356" s="66" t="s">
        <v>84</v>
      </c>
      <c r="W356" s="66" t="s">
        <v>84</v>
      </c>
      <c r="X356" s="66" t="s">
        <v>84</v>
      </c>
      <c r="Y356" s="66" t="s">
        <v>84</v>
      </c>
      <c r="Z356" s="66" t="s">
        <v>84</v>
      </c>
      <c r="AA356" s="66" t="s">
        <v>84</v>
      </c>
      <c r="AB356" s="66" t="s">
        <v>84</v>
      </c>
    </row>
    <row r="357" spans="1:28" ht="18" customHeight="1" x14ac:dyDescent="0.25">
      <c r="A357" s="29" t="s">
        <v>290</v>
      </c>
      <c r="B357" s="18" t="s">
        <v>308</v>
      </c>
      <c r="C357" s="62" t="s">
        <v>26</v>
      </c>
      <c r="D357" s="66" t="s">
        <v>84</v>
      </c>
      <c r="E357" s="66" t="s">
        <v>84</v>
      </c>
      <c r="F357" s="66" t="s">
        <v>84</v>
      </c>
      <c r="G357" s="66" t="s">
        <v>84</v>
      </c>
      <c r="H357" s="66" t="s">
        <v>84</v>
      </c>
      <c r="I357" s="66" t="s">
        <v>84</v>
      </c>
      <c r="J357" s="66" t="s">
        <v>84</v>
      </c>
      <c r="K357" s="66" t="s">
        <v>84</v>
      </c>
      <c r="L357" s="66" t="s">
        <v>84</v>
      </c>
      <c r="M357" s="66" t="s">
        <v>84</v>
      </c>
      <c r="N357" s="66" t="s">
        <v>84</v>
      </c>
      <c r="O357" s="66" t="s">
        <v>84</v>
      </c>
      <c r="P357" s="66" t="s">
        <v>84</v>
      </c>
      <c r="Q357" s="66" t="s">
        <v>84</v>
      </c>
      <c r="R357" s="66" t="s">
        <v>84</v>
      </c>
      <c r="S357" s="66" t="s">
        <v>84</v>
      </c>
      <c r="T357" s="66" t="s">
        <v>84</v>
      </c>
      <c r="U357" s="66" t="s">
        <v>84</v>
      </c>
      <c r="V357" s="66" t="s">
        <v>84</v>
      </c>
      <c r="W357" s="66" t="s">
        <v>84</v>
      </c>
      <c r="X357" s="66" t="s">
        <v>84</v>
      </c>
      <c r="Y357" s="66" t="s">
        <v>84</v>
      </c>
      <c r="Z357" s="66" t="s">
        <v>84</v>
      </c>
      <c r="AA357" s="66" t="s">
        <v>84</v>
      </c>
      <c r="AB357" s="66" t="s">
        <v>84</v>
      </c>
    </row>
    <row r="358" spans="1:28" ht="47.25" customHeight="1" x14ac:dyDescent="0.25">
      <c r="A358" s="29" t="s">
        <v>291</v>
      </c>
      <c r="B358" s="15" t="s">
        <v>451</v>
      </c>
      <c r="C358" s="62" t="s">
        <v>26</v>
      </c>
      <c r="D358" s="66" t="s">
        <v>84</v>
      </c>
      <c r="E358" s="66" t="s">
        <v>84</v>
      </c>
      <c r="F358" s="66" t="s">
        <v>84</v>
      </c>
      <c r="G358" s="66" t="s">
        <v>84</v>
      </c>
      <c r="H358" s="66" t="s">
        <v>84</v>
      </c>
      <c r="I358" s="66" t="s">
        <v>84</v>
      </c>
      <c r="J358" s="66" t="s">
        <v>84</v>
      </c>
      <c r="K358" s="66" t="s">
        <v>84</v>
      </c>
      <c r="L358" s="66" t="s">
        <v>84</v>
      </c>
      <c r="M358" s="66" t="s">
        <v>84</v>
      </c>
      <c r="N358" s="66" t="s">
        <v>84</v>
      </c>
      <c r="O358" s="66" t="s">
        <v>84</v>
      </c>
      <c r="P358" s="66" t="s">
        <v>84</v>
      </c>
      <c r="Q358" s="66" t="s">
        <v>84</v>
      </c>
      <c r="R358" s="66" t="s">
        <v>84</v>
      </c>
      <c r="S358" s="66" t="s">
        <v>84</v>
      </c>
      <c r="T358" s="66" t="s">
        <v>84</v>
      </c>
      <c r="U358" s="66" t="s">
        <v>84</v>
      </c>
      <c r="V358" s="66" t="s">
        <v>84</v>
      </c>
      <c r="W358" s="66" t="s">
        <v>84</v>
      </c>
      <c r="X358" s="66" t="s">
        <v>84</v>
      </c>
      <c r="Y358" s="66" t="s">
        <v>84</v>
      </c>
      <c r="Z358" s="66" t="s">
        <v>84</v>
      </c>
      <c r="AA358" s="66" t="s">
        <v>84</v>
      </c>
      <c r="AB358" s="66" t="s">
        <v>84</v>
      </c>
    </row>
    <row r="359" spans="1:28" ht="47.25" customHeight="1" x14ac:dyDescent="0.25">
      <c r="A359" s="29" t="s">
        <v>292</v>
      </c>
      <c r="B359" s="15" t="s">
        <v>452</v>
      </c>
      <c r="C359" s="62" t="s">
        <v>26</v>
      </c>
      <c r="D359" s="66" t="s">
        <v>84</v>
      </c>
      <c r="E359" s="66" t="s">
        <v>84</v>
      </c>
      <c r="F359" s="66" t="s">
        <v>84</v>
      </c>
      <c r="G359" s="66" t="s">
        <v>84</v>
      </c>
      <c r="H359" s="66" t="s">
        <v>84</v>
      </c>
      <c r="I359" s="66" t="s">
        <v>84</v>
      </c>
      <c r="J359" s="66" t="s">
        <v>84</v>
      </c>
      <c r="K359" s="66" t="s">
        <v>84</v>
      </c>
      <c r="L359" s="66" t="s">
        <v>84</v>
      </c>
      <c r="M359" s="66" t="s">
        <v>84</v>
      </c>
      <c r="N359" s="66" t="s">
        <v>84</v>
      </c>
      <c r="O359" s="66" t="s">
        <v>84</v>
      </c>
      <c r="P359" s="66" t="s">
        <v>84</v>
      </c>
      <c r="Q359" s="66" t="s">
        <v>84</v>
      </c>
      <c r="R359" s="66" t="s">
        <v>84</v>
      </c>
      <c r="S359" s="66" t="s">
        <v>84</v>
      </c>
      <c r="T359" s="66" t="s">
        <v>84</v>
      </c>
      <c r="U359" s="66" t="s">
        <v>84</v>
      </c>
      <c r="V359" s="66" t="s">
        <v>84</v>
      </c>
      <c r="W359" s="66" t="s">
        <v>84</v>
      </c>
      <c r="X359" s="66" t="s">
        <v>84</v>
      </c>
      <c r="Y359" s="66" t="s">
        <v>84</v>
      </c>
      <c r="Z359" s="66" t="s">
        <v>84</v>
      </c>
      <c r="AA359" s="66" t="s">
        <v>84</v>
      </c>
      <c r="AB359" s="66" t="s">
        <v>84</v>
      </c>
    </row>
    <row r="360" spans="1:28" ht="31.5" customHeight="1" x14ac:dyDescent="0.25">
      <c r="A360" s="29" t="s">
        <v>293</v>
      </c>
      <c r="B360" s="15" t="s">
        <v>202</v>
      </c>
      <c r="C360" s="62" t="s">
        <v>26</v>
      </c>
      <c r="D360" s="66" t="s">
        <v>84</v>
      </c>
      <c r="E360" s="66" t="s">
        <v>84</v>
      </c>
      <c r="F360" s="66" t="s">
        <v>84</v>
      </c>
      <c r="G360" s="66" t="s">
        <v>84</v>
      </c>
      <c r="H360" s="66" t="s">
        <v>84</v>
      </c>
      <c r="I360" s="66" t="s">
        <v>84</v>
      </c>
      <c r="J360" s="66" t="s">
        <v>84</v>
      </c>
      <c r="K360" s="66" t="s">
        <v>84</v>
      </c>
      <c r="L360" s="66" t="s">
        <v>84</v>
      </c>
      <c r="M360" s="66" t="s">
        <v>84</v>
      </c>
      <c r="N360" s="66" t="s">
        <v>84</v>
      </c>
      <c r="O360" s="66" t="s">
        <v>84</v>
      </c>
      <c r="P360" s="66" t="s">
        <v>84</v>
      </c>
      <c r="Q360" s="66" t="s">
        <v>84</v>
      </c>
      <c r="R360" s="66" t="s">
        <v>84</v>
      </c>
      <c r="S360" s="66" t="s">
        <v>84</v>
      </c>
      <c r="T360" s="66" t="s">
        <v>84</v>
      </c>
      <c r="U360" s="66" t="s">
        <v>84</v>
      </c>
      <c r="V360" s="66" t="s">
        <v>84</v>
      </c>
      <c r="W360" s="66" t="s">
        <v>84</v>
      </c>
      <c r="X360" s="66" t="s">
        <v>84</v>
      </c>
      <c r="Y360" s="66" t="s">
        <v>84</v>
      </c>
      <c r="Z360" s="66" t="s">
        <v>84</v>
      </c>
      <c r="AA360" s="66" t="s">
        <v>84</v>
      </c>
      <c r="AB360" s="66" t="s">
        <v>84</v>
      </c>
    </row>
    <row r="361" spans="1:28" ht="15.75" customHeight="1" x14ac:dyDescent="0.25">
      <c r="A361" s="29" t="s">
        <v>294</v>
      </c>
      <c r="B361" s="18" t="s">
        <v>307</v>
      </c>
      <c r="C361" s="62" t="s">
        <v>67</v>
      </c>
      <c r="D361" s="66" t="s">
        <v>84</v>
      </c>
      <c r="E361" s="66" t="s">
        <v>84</v>
      </c>
      <c r="F361" s="66" t="s">
        <v>84</v>
      </c>
      <c r="G361" s="66" t="s">
        <v>84</v>
      </c>
      <c r="H361" s="66" t="s">
        <v>84</v>
      </c>
      <c r="I361" s="66" t="s">
        <v>84</v>
      </c>
      <c r="J361" s="66" t="s">
        <v>84</v>
      </c>
      <c r="K361" s="66" t="s">
        <v>84</v>
      </c>
      <c r="L361" s="66" t="s">
        <v>84</v>
      </c>
      <c r="M361" s="66" t="s">
        <v>84</v>
      </c>
      <c r="N361" s="66" t="s">
        <v>84</v>
      </c>
      <c r="O361" s="66" t="s">
        <v>84</v>
      </c>
      <c r="P361" s="66" t="s">
        <v>84</v>
      </c>
      <c r="Q361" s="66" t="s">
        <v>84</v>
      </c>
      <c r="R361" s="66" t="s">
        <v>84</v>
      </c>
      <c r="S361" s="66" t="s">
        <v>84</v>
      </c>
      <c r="T361" s="66" t="s">
        <v>84</v>
      </c>
      <c r="U361" s="66" t="s">
        <v>84</v>
      </c>
      <c r="V361" s="66" t="s">
        <v>84</v>
      </c>
      <c r="W361" s="66" t="s">
        <v>84</v>
      </c>
      <c r="X361" s="66" t="s">
        <v>84</v>
      </c>
      <c r="Y361" s="66" t="s">
        <v>84</v>
      </c>
      <c r="Z361" s="66" t="s">
        <v>84</v>
      </c>
      <c r="AA361" s="66" t="s">
        <v>84</v>
      </c>
      <c r="AB361" s="66" t="s">
        <v>84</v>
      </c>
    </row>
    <row r="362" spans="1:28" ht="31.5" customHeight="1" x14ac:dyDescent="0.25">
      <c r="A362" s="29" t="s">
        <v>295</v>
      </c>
      <c r="B362" s="15" t="s">
        <v>203</v>
      </c>
      <c r="C362" s="62" t="s">
        <v>67</v>
      </c>
      <c r="D362" s="66" t="s">
        <v>84</v>
      </c>
      <c r="E362" s="66" t="s">
        <v>84</v>
      </c>
      <c r="F362" s="66" t="s">
        <v>84</v>
      </c>
      <c r="G362" s="66" t="s">
        <v>84</v>
      </c>
      <c r="H362" s="66" t="s">
        <v>84</v>
      </c>
      <c r="I362" s="66" t="s">
        <v>84</v>
      </c>
      <c r="J362" s="66" t="s">
        <v>84</v>
      </c>
      <c r="K362" s="66" t="s">
        <v>84</v>
      </c>
      <c r="L362" s="66" t="s">
        <v>84</v>
      </c>
      <c r="M362" s="66" t="s">
        <v>84</v>
      </c>
      <c r="N362" s="66" t="s">
        <v>84</v>
      </c>
      <c r="O362" s="66" t="s">
        <v>84</v>
      </c>
      <c r="P362" s="66" t="s">
        <v>84</v>
      </c>
      <c r="Q362" s="66" t="s">
        <v>84</v>
      </c>
      <c r="R362" s="66" t="s">
        <v>84</v>
      </c>
      <c r="S362" s="66" t="s">
        <v>84</v>
      </c>
      <c r="T362" s="66" t="s">
        <v>84</v>
      </c>
      <c r="U362" s="66" t="s">
        <v>84</v>
      </c>
      <c r="V362" s="66" t="s">
        <v>84</v>
      </c>
      <c r="W362" s="66" t="s">
        <v>84</v>
      </c>
      <c r="X362" s="66" t="s">
        <v>84</v>
      </c>
      <c r="Y362" s="66" t="s">
        <v>84</v>
      </c>
      <c r="Z362" s="66" t="s">
        <v>84</v>
      </c>
      <c r="AA362" s="66" t="s">
        <v>84</v>
      </c>
      <c r="AB362" s="66" t="s">
        <v>84</v>
      </c>
    </row>
    <row r="363" spans="1:28" ht="15.75" customHeight="1" x14ac:dyDescent="0.25">
      <c r="A363" s="29" t="s">
        <v>296</v>
      </c>
      <c r="B363" s="15" t="s">
        <v>204</v>
      </c>
      <c r="C363" s="62" t="s">
        <v>67</v>
      </c>
      <c r="D363" s="66" t="s">
        <v>84</v>
      </c>
      <c r="E363" s="66" t="s">
        <v>84</v>
      </c>
      <c r="F363" s="66" t="s">
        <v>84</v>
      </c>
      <c r="G363" s="66" t="s">
        <v>84</v>
      </c>
      <c r="H363" s="66" t="s">
        <v>84</v>
      </c>
      <c r="I363" s="66" t="s">
        <v>84</v>
      </c>
      <c r="J363" s="66" t="s">
        <v>84</v>
      </c>
      <c r="K363" s="66" t="s">
        <v>84</v>
      </c>
      <c r="L363" s="66" t="s">
        <v>84</v>
      </c>
      <c r="M363" s="66" t="s">
        <v>84</v>
      </c>
      <c r="N363" s="66" t="s">
        <v>84</v>
      </c>
      <c r="O363" s="66" t="s">
        <v>84</v>
      </c>
      <c r="P363" s="66" t="s">
        <v>84</v>
      </c>
      <c r="Q363" s="66" t="s">
        <v>84</v>
      </c>
      <c r="R363" s="66" t="s">
        <v>84</v>
      </c>
      <c r="S363" s="66" t="s">
        <v>84</v>
      </c>
      <c r="T363" s="66" t="s">
        <v>84</v>
      </c>
      <c r="U363" s="66" t="s">
        <v>84</v>
      </c>
      <c r="V363" s="66" t="s">
        <v>84</v>
      </c>
      <c r="W363" s="66" t="s">
        <v>84</v>
      </c>
      <c r="X363" s="66" t="s">
        <v>84</v>
      </c>
      <c r="Y363" s="66" t="s">
        <v>84</v>
      </c>
      <c r="Z363" s="66" t="s">
        <v>84</v>
      </c>
      <c r="AA363" s="66" t="s">
        <v>84</v>
      </c>
      <c r="AB363" s="66" t="s">
        <v>84</v>
      </c>
    </row>
    <row r="364" spans="1:28" ht="31.5" customHeight="1" x14ac:dyDescent="0.25">
      <c r="A364" s="29" t="s">
        <v>297</v>
      </c>
      <c r="B364" s="18" t="s">
        <v>306</v>
      </c>
      <c r="C364" s="62" t="s">
        <v>319</v>
      </c>
      <c r="D364" s="66" t="s">
        <v>84</v>
      </c>
      <c r="E364" s="66" t="s">
        <v>84</v>
      </c>
      <c r="F364" s="66" t="s">
        <v>84</v>
      </c>
      <c r="G364" s="66" t="s">
        <v>84</v>
      </c>
      <c r="H364" s="66" t="s">
        <v>84</v>
      </c>
      <c r="I364" s="66" t="s">
        <v>84</v>
      </c>
      <c r="J364" s="66" t="s">
        <v>84</v>
      </c>
      <c r="K364" s="66" t="s">
        <v>84</v>
      </c>
      <c r="L364" s="66" t="s">
        <v>84</v>
      </c>
      <c r="M364" s="66" t="s">
        <v>84</v>
      </c>
      <c r="N364" s="66" t="s">
        <v>84</v>
      </c>
      <c r="O364" s="66" t="s">
        <v>84</v>
      </c>
      <c r="P364" s="66" t="s">
        <v>84</v>
      </c>
      <c r="Q364" s="66" t="s">
        <v>84</v>
      </c>
      <c r="R364" s="66" t="s">
        <v>84</v>
      </c>
      <c r="S364" s="66" t="s">
        <v>84</v>
      </c>
      <c r="T364" s="66" t="s">
        <v>84</v>
      </c>
      <c r="U364" s="66" t="s">
        <v>84</v>
      </c>
      <c r="V364" s="66" t="s">
        <v>84</v>
      </c>
      <c r="W364" s="66" t="s">
        <v>84</v>
      </c>
      <c r="X364" s="66" t="s">
        <v>84</v>
      </c>
      <c r="Y364" s="66" t="s">
        <v>84</v>
      </c>
      <c r="Z364" s="66" t="s">
        <v>84</v>
      </c>
      <c r="AA364" s="66" t="s">
        <v>84</v>
      </c>
      <c r="AB364" s="66" t="s">
        <v>84</v>
      </c>
    </row>
    <row r="365" spans="1:28" ht="15.75" customHeight="1" x14ac:dyDescent="0.25">
      <c r="A365" s="29" t="s">
        <v>298</v>
      </c>
      <c r="B365" s="15" t="s">
        <v>200</v>
      </c>
      <c r="C365" s="62" t="s">
        <v>319</v>
      </c>
      <c r="D365" s="66" t="s">
        <v>84</v>
      </c>
      <c r="E365" s="66" t="s">
        <v>84</v>
      </c>
      <c r="F365" s="66" t="s">
        <v>84</v>
      </c>
      <c r="G365" s="66" t="s">
        <v>84</v>
      </c>
      <c r="H365" s="66" t="s">
        <v>84</v>
      </c>
      <c r="I365" s="66" t="s">
        <v>84</v>
      </c>
      <c r="J365" s="66" t="s">
        <v>84</v>
      </c>
      <c r="K365" s="66" t="s">
        <v>84</v>
      </c>
      <c r="L365" s="66" t="s">
        <v>84</v>
      </c>
      <c r="M365" s="66" t="s">
        <v>84</v>
      </c>
      <c r="N365" s="66" t="s">
        <v>84</v>
      </c>
      <c r="O365" s="66" t="s">
        <v>84</v>
      </c>
      <c r="P365" s="66" t="s">
        <v>84</v>
      </c>
      <c r="Q365" s="66" t="s">
        <v>84</v>
      </c>
      <c r="R365" s="66" t="s">
        <v>84</v>
      </c>
      <c r="S365" s="66" t="s">
        <v>84</v>
      </c>
      <c r="T365" s="66" t="s">
        <v>84</v>
      </c>
      <c r="U365" s="66" t="s">
        <v>84</v>
      </c>
      <c r="V365" s="66" t="s">
        <v>84</v>
      </c>
      <c r="W365" s="66" t="s">
        <v>84</v>
      </c>
      <c r="X365" s="66" t="s">
        <v>84</v>
      </c>
      <c r="Y365" s="66" t="s">
        <v>84</v>
      </c>
      <c r="Z365" s="66" t="s">
        <v>84</v>
      </c>
      <c r="AA365" s="66" t="s">
        <v>84</v>
      </c>
      <c r="AB365" s="66" t="s">
        <v>84</v>
      </c>
    </row>
    <row r="366" spans="1:28" ht="15.75" customHeight="1" x14ac:dyDescent="0.25">
      <c r="A366" s="29" t="s">
        <v>299</v>
      </c>
      <c r="B366" s="15" t="s">
        <v>201</v>
      </c>
      <c r="C366" s="62" t="s">
        <v>319</v>
      </c>
      <c r="D366" s="66" t="s">
        <v>84</v>
      </c>
      <c r="E366" s="66" t="s">
        <v>84</v>
      </c>
      <c r="F366" s="66" t="s">
        <v>84</v>
      </c>
      <c r="G366" s="66" t="s">
        <v>84</v>
      </c>
      <c r="H366" s="66" t="s">
        <v>84</v>
      </c>
      <c r="I366" s="66" t="s">
        <v>84</v>
      </c>
      <c r="J366" s="66" t="s">
        <v>84</v>
      </c>
      <c r="K366" s="66" t="s">
        <v>84</v>
      </c>
      <c r="L366" s="66" t="s">
        <v>84</v>
      </c>
      <c r="M366" s="66" t="s">
        <v>84</v>
      </c>
      <c r="N366" s="66" t="s">
        <v>84</v>
      </c>
      <c r="O366" s="66" t="s">
        <v>84</v>
      </c>
      <c r="P366" s="66" t="s">
        <v>84</v>
      </c>
      <c r="Q366" s="66" t="s">
        <v>84</v>
      </c>
      <c r="R366" s="66" t="s">
        <v>84</v>
      </c>
      <c r="S366" s="66" t="s">
        <v>84</v>
      </c>
      <c r="T366" s="66" t="s">
        <v>84</v>
      </c>
      <c r="U366" s="66" t="s">
        <v>84</v>
      </c>
      <c r="V366" s="66" t="s">
        <v>84</v>
      </c>
      <c r="W366" s="66" t="s">
        <v>84</v>
      </c>
      <c r="X366" s="66" t="s">
        <v>84</v>
      </c>
      <c r="Y366" s="66" t="s">
        <v>84</v>
      </c>
      <c r="Z366" s="66" t="s">
        <v>84</v>
      </c>
      <c r="AA366" s="66" t="s">
        <v>84</v>
      </c>
      <c r="AB366" s="66" t="s">
        <v>84</v>
      </c>
    </row>
    <row r="367" spans="1:28" s="22" customFormat="1" x14ac:dyDescent="0.25">
      <c r="A367" s="28" t="s">
        <v>300</v>
      </c>
      <c r="B367" s="19" t="s">
        <v>453</v>
      </c>
      <c r="C367" s="61" t="s">
        <v>28</v>
      </c>
      <c r="D367" s="66">
        <v>15460.522999999999</v>
      </c>
      <c r="E367" s="66">
        <v>15195.348749999999</v>
      </c>
      <c r="F367" s="66">
        <v>14800.896575000001</v>
      </c>
      <c r="G367" s="66">
        <v>14703.797802213723</v>
      </c>
      <c r="H367" s="66">
        <v>14702.399049999998</v>
      </c>
      <c r="I367" s="66">
        <v>14686.77</v>
      </c>
      <c r="J367" s="66">
        <v>14716.57179</v>
      </c>
      <c r="K367" s="66">
        <v>14815.085499999999</v>
      </c>
      <c r="L367" s="66">
        <v>14699.085499999999</v>
      </c>
      <c r="M367" s="66">
        <v>14815.085499999999</v>
      </c>
      <c r="N367" s="66">
        <v>14729.785749999999</v>
      </c>
      <c r="O367" s="66">
        <v>14815.085499999999</v>
      </c>
      <c r="P367" s="66">
        <v>14729.785750000001</v>
      </c>
      <c r="Q367" s="66">
        <v>14815.085499999999</v>
      </c>
      <c r="R367" s="66">
        <v>14695.08575</v>
      </c>
      <c r="S367" s="66">
        <v>14815.085499999999</v>
      </c>
      <c r="T367" s="66">
        <v>14663.08575</v>
      </c>
      <c r="U367" s="66">
        <v>14815.085499999999</v>
      </c>
      <c r="V367" s="66">
        <v>14632.08575</v>
      </c>
      <c r="W367" s="66">
        <v>14815.085499999999</v>
      </c>
      <c r="X367" s="66">
        <f>V367</f>
        <v>14632.08575</v>
      </c>
      <c r="Y367" s="66">
        <v>14815.085499999999</v>
      </c>
      <c r="Z367" s="66">
        <f>X367</f>
        <v>14632.08575</v>
      </c>
      <c r="AA367" s="61" t="s">
        <v>84</v>
      </c>
      <c r="AB367" s="61" t="s">
        <v>84</v>
      </c>
    </row>
    <row r="368" spans="1:28" s="37" customFormat="1" ht="32.25" customHeight="1" x14ac:dyDescent="0.3">
      <c r="A368" s="42"/>
      <c r="B368" s="43" t="s">
        <v>703</v>
      </c>
      <c r="C368" s="64"/>
      <c r="D368" s="44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  <c r="S368" s="45"/>
      <c r="T368" s="45"/>
      <c r="U368" s="45"/>
      <c r="V368" s="45"/>
      <c r="W368" s="45"/>
      <c r="X368" s="45"/>
      <c r="Y368" s="45"/>
      <c r="Z368" s="45"/>
      <c r="AA368" s="45"/>
      <c r="AB368" s="45"/>
    </row>
    <row r="369" spans="1:28" ht="0.75" customHeight="1" x14ac:dyDescent="0.25">
      <c r="A369" s="31"/>
      <c r="B369" s="31"/>
      <c r="C369" s="65"/>
      <c r="D369" s="46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7"/>
    </row>
    <row r="370" spans="1:28" s="38" customFormat="1" ht="36" customHeight="1" x14ac:dyDescent="0.2">
      <c r="A370" s="79" t="s">
        <v>0</v>
      </c>
      <c r="B370" s="80" t="s">
        <v>1</v>
      </c>
      <c r="C370" s="81" t="s">
        <v>173</v>
      </c>
      <c r="D370" s="73" t="s">
        <v>704</v>
      </c>
      <c r="E370" s="73" t="s">
        <v>680</v>
      </c>
      <c r="F370" s="73" t="s">
        <v>679</v>
      </c>
      <c r="G370" s="76" t="s">
        <v>681</v>
      </c>
      <c r="H370" s="76"/>
      <c r="I370" s="76" t="s">
        <v>682</v>
      </c>
      <c r="J370" s="76"/>
      <c r="K370" s="76" t="s">
        <v>683</v>
      </c>
      <c r="L370" s="76"/>
      <c r="M370" s="76" t="s">
        <v>684</v>
      </c>
      <c r="N370" s="76"/>
      <c r="O370" s="76" t="s">
        <v>685</v>
      </c>
      <c r="P370" s="76"/>
      <c r="Q370" s="76" t="s">
        <v>686</v>
      </c>
      <c r="R370" s="76"/>
      <c r="S370" s="76" t="s">
        <v>687</v>
      </c>
      <c r="T370" s="76"/>
      <c r="U370" s="76" t="s">
        <v>688</v>
      </c>
      <c r="V370" s="76"/>
      <c r="W370" s="76" t="s">
        <v>689</v>
      </c>
      <c r="X370" s="76"/>
      <c r="Y370" s="76" t="s">
        <v>690</v>
      </c>
      <c r="Z370" s="76"/>
      <c r="AA370" s="76" t="s">
        <v>89</v>
      </c>
      <c r="AB370" s="76"/>
    </row>
    <row r="371" spans="1:28" s="39" customFormat="1" ht="58.5" customHeight="1" x14ac:dyDescent="0.2">
      <c r="A371" s="79"/>
      <c r="B371" s="80"/>
      <c r="C371" s="81"/>
      <c r="D371" s="48" t="s">
        <v>68</v>
      </c>
      <c r="E371" s="48" t="s">
        <v>68</v>
      </c>
      <c r="F371" s="48" t="s">
        <v>68</v>
      </c>
      <c r="G371" s="48" t="s">
        <v>678</v>
      </c>
      <c r="H371" s="48" t="s">
        <v>68</v>
      </c>
      <c r="I371" s="48" t="s">
        <v>678</v>
      </c>
      <c r="J371" s="48" t="s">
        <v>68</v>
      </c>
      <c r="K371" s="48" t="s">
        <v>678</v>
      </c>
      <c r="L371" s="48" t="s">
        <v>68</v>
      </c>
      <c r="M371" s="48" t="s">
        <v>678</v>
      </c>
      <c r="N371" s="48" t="s">
        <v>174</v>
      </c>
      <c r="O371" s="48" t="s">
        <v>678</v>
      </c>
      <c r="P371" s="48" t="s">
        <v>174</v>
      </c>
      <c r="Q371" s="48" t="s">
        <v>678</v>
      </c>
      <c r="R371" s="48" t="s">
        <v>174</v>
      </c>
      <c r="S371" s="48" t="s">
        <v>678</v>
      </c>
      <c r="T371" s="48" t="s">
        <v>174</v>
      </c>
      <c r="U371" s="48" t="s">
        <v>678</v>
      </c>
      <c r="V371" s="48" t="s">
        <v>174</v>
      </c>
      <c r="W371" s="48" t="s">
        <v>678</v>
      </c>
      <c r="X371" s="48" t="s">
        <v>174</v>
      </c>
      <c r="Y371" s="48" t="s">
        <v>678</v>
      </c>
      <c r="Z371" s="48" t="s">
        <v>174</v>
      </c>
      <c r="AA371" s="48" t="s">
        <v>678</v>
      </c>
      <c r="AB371" s="48" t="s">
        <v>174</v>
      </c>
    </row>
    <row r="372" spans="1:28" s="35" customFormat="1" x14ac:dyDescent="0.25">
      <c r="A372" s="33">
        <v>1</v>
      </c>
      <c r="B372" s="32">
        <v>2</v>
      </c>
      <c r="C372" s="60">
        <v>3</v>
      </c>
      <c r="D372" s="32">
        <v>4</v>
      </c>
      <c r="E372" s="32">
        <v>5</v>
      </c>
      <c r="F372" s="33" t="s">
        <v>705</v>
      </c>
      <c r="G372" s="32">
        <v>7</v>
      </c>
      <c r="H372" s="33" t="s">
        <v>706</v>
      </c>
      <c r="I372" s="32">
        <v>9</v>
      </c>
      <c r="J372" s="33" t="s">
        <v>707</v>
      </c>
      <c r="K372" s="32">
        <v>11</v>
      </c>
      <c r="L372" s="33">
        <v>12</v>
      </c>
      <c r="M372" s="32">
        <v>13</v>
      </c>
      <c r="N372" s="33">
        <v>14</v>
      </c>
      <c r="O372" s="32">
        <v>15</v>
      </c>
      <c r="P372" s="33">
        <v>16</v>
      </c>
      <c r="Q372" s="32">
        <v>17</v>
      </c>
      <c r="R372" s="33">
        <v>18</v>
      </c>
      <c r="S372" s="32">
        <v>19</v>
      </c>
      <c r="T372" s="33">
        <v>20</v>
      </c>
      <c r="U372" s="32">
        <v>21</v>
      </c>
      <c r="V372" s="33">
        <v>22</v>
      </c>
      <c r="W372" s="32">
        <v>23</v>
      </c>
      <c r="X372" s="33">
        <v>24</v>
      </c>
      <c r="Y372" s="32">
        <v>25</v>
      </c>
      <c r="Z372" s="33">
        <v>26</v>
      </c>
      <c r="AA372" s="32">
        <v>27</v>
      </c>
      <c r="AB372" s="33">
        <v>28</v>
      </c>
    </row>
    <row r="373" spans="1:28" s="22" customFormat="1" ht="30.75" customHeight="1" x14ac:dyDescent="0.25">
      <c r="A373" s="77" t="s">
        <v>656</v>
      </c>
      <c r="B373" s="77"/>
      <c r="C373" s="61" t="s">
        <v>319</v>
      </c>
      <c r="D373" s="67">
        <f t="shared" ref="D373:L373" si="330">D374+D431</f>
        <v>6634.2212658220396</v>
      </c>
      <c r="E373" s="67">
        <f t="shared" si="330"/>
        <v>5191.0013582000802</v>
      </c>
      <c r="F373" s="67">
        <f t="shared" si="330"/>
        <v>4810.6733241160173</v>
      </c>
      <c r="G373" s="67">
        <f t="shared" si="330"/>
        <v>4843.4365527074306</v>
      </c>
      <c r="H373" s="67">
        <f t="shared" si="330"/>
        <v>4978.7891020256911</v>
      </c>
      <c r="I373" s="67">
        <f t="shared" si="330"/>
        <v>7099.427780549644</v>
      </c>
      <c r="J373" s="67">
        <f t="shared" si="330"/>
        <v>7042.1824142832993</v>
      </c>
      <c r="K373" s="67">
        <f t="shared" si="330"/>
        <v>9218.6167870097033</v>
      </c>
      <c r="L373" s="67">
        <f t="shared" si="330"/>
        <v>9034.0662009518073</v>
      </c>
      <c r="M373" s="67">
        <f>M374+M431</f>
        <v>5634.6931373791358</v>
      </c>
      <c r="N373" s="67">
        <f t="shared" ref="N373" si="331">N374+N431</f>
        <v>6375.0359321574406</v>
      </c>
      <c r="O373" s="67">
        <f>O374+O431</f>
        <v>5100.6158521753514</v>
      </c>
      <c r="P373" s="67">
        <f t="shared" ref="P373" si="332">P374+P431</f>
        <v>4923.3524716962847</v>
      </c>
      <c r="Q373" s="67">
        <f>Q374+Q431</f>
        <v>5307.2100384479954</v>
      </c>
      <c r="R373" s="67">
        <f t="shared" ref="R373" si="333">R374+R431</f>
        <v>5196.3960454414537</v>
      </c>
      <c r="S373" s="67">
        <f>S374+S431</f>
        <v>5415.6903598465624</v>
      </c>
      <c r="T373" s="67">
        <f t="shared" ref="T373" si="334">T374+T431</f>
        <v>5431.3692030264665</v>
      </c>
      <c r="U373" s="67">
        <f>U374+U431</f>
        <v>6675.738066684522</v>
      </c>
      <c r="V373" s="67">
        <f t="shared" ref="V373" si="335">V374+V431</f>
        <v>5873.9204900242175</v>
      </c>
      <c r="W373" s="67">
        <f>W374+W431</f>
        <v>6942.1743738067962</v>
      </c>
      <c r="X373" s="67">
        <f t="shared" ref="X373" si="336">X374+X431</f>
        <v>6108.7798200435436</v>
      </c>
      <c r="Y373" s="67">
        <f>Y374+Y431</f>
        <v>7219.26813321396</v>
      </c>
      <c r="Z373" s="67">
        <f t="shared" ref="Z373" si="337">Z374+Z431</f>
        <v>6325.3283807458301</v>
      </c>
      <c r="AA373" s="66">
        <f>H373+J373+K373+M373+O373+Q373+S373+U373+W373+Y373</f>
        <v>63534.978264873018</v>
      </c>
      <c r="AB373" s="66">
        <f>H373+J373+L373+N373+P373+R373+T373+V373+X373+Z373</f>
        <v>61289.22006039603</v>
      </c>
    </row>
    <row r="374" spans="1:28" s="22" customFormat="1" ht="15.75" customHeight="1" x14ac:dyDescent="0.25">
      <c r="A374" s="28" t="s">
        <v>8</v>
      </c>
      <c r="B374" s="40" t="s">
        <v>630</v>
      </c>
      <c r="C374" s="61" t="s">
        <v>319</v>
      </c>
      <c r="D374" s="67">
        <f t="shared" ref="D374:L374" si="338">D375+D399+D427+D428</f>
        <v>3228.8364901337527</v>
      </c>
      <c r="E374" s="67">
        <f t="shared" si="338"/>
        <v>4914.4328714100802</v>
      </c>
      <c r="F374" s="67">
        <f t="shared" si="338"/>
        <v>4810.6733241160173</v>
      </c>
      <c r="G374" s="67">
        <f t="shared" si="338"/>
        <v>4787.4365527074306</v>
      </c>
      <c r="H374" s="67">
        <f t="shared" si="338"/>
        <v>4978.7891020256911</v>
      </c>
      <c r="I374" s="67">
        <f t="shared" si="338"/>
        <v>6568.8397805496443</v>
      </c>
      <c r="J374" s="67">
        <f t="shared" si="338"/>
        <v>7042.1824142832993</v>
      </c>
      <c r="K374" s="67">
        <f t="shared" si="338"/>
        <v>9218.6167870097033</v>
      </c>
      <c r="L374" s="67">
        <f t="shared" si="338"/>
        <v>8739.6696597325044</v>
      </c>
      <c r="M374" s="67">
        <f>M375+M399+M427+M428</f>
        <v>5634.6931373791358</v>
      </c>
      <c r="N374" s="67">
        <f t="shared" ref="N374" si="339">N375+N399+N427+N428</f>
        <v>6375.0359321574406</v>
      </c>
      <c r="O374" s="67">
        <f>O375+O399+O427+O428</f>
        <v>5100.6158521753514</v>
      </c>
      <c r="P374" s="67">
        <f t="shared" ref="P374" si="340">P375+P399+P427+P428</f>
        <v>4365.6246980692849</v>
      </c>
      <c r="Q374" s="67">
        <f>Q375+Q399+Q427+Q428</f>
        <v>5307.2100384479954</v>
      </c>
      <c r="R374" s="67">
        <f t="shared" ref="R374" si="341">R375+R399+R427+R428</f>
        <v>4549.9939347344534</v>
      </c>
      <c r="S374" s="67">
        <f>S375+S399+S427+S428</f>
        <v>5415.6903598465624</v>
      </c>
      <c r="T374" s="67">
        <f t="shared" ref="T374" si="342">T375+T399+T427+T428</f>
        <v>5431.3692030264665</v>
      </c>
      <c r="U374" s="67">
        <f>U375+U399+U427+U428</f>
        <v>6675.738066684522</v>
      </c>
      <c r="V374" s="67">
        <f t="shared" ref="V374" si="343">V375+V399+V427+V428</f>
        <v>5873.9204900242175</v>
      </c>
      <c r="W374" s="67">
        <f>W375+W399+W427+W428</f>
        <v>6942.1743738067962</v>
      </c>
      <c r="X374" s="67">
        <f t="shared" ref="X374" si="344">X375+X399+X427+X428</f>
        <v>6108.7798200435436</v>
      </c>
      <c r="Y374" s="67">
        <f>Y375+Y399+Y427+Y428</f>
        <v>7219.26813321396</v>
      </c>
      <c r="Z374" s="67">
        <f t="shared" ref="Z374" si="345">Z375+Z399+Z427+Z428</f>
        <v>6325.3283807458301</v>
      </c>
      <c r="AA374" s="66">
        <f>H374+J374+K374+M374+O374+Q374+S374+U374+W374+Y374</f>
        <v>63534.978264873018</v>
      </c>
      <c r="AB374" s="66">
        <f>H374+J374+L374+N374+P374+R374+T374+V374+X374+Z374</f>
        <v>59790.693634842726</v>
      </c>
    </row>
    <row r="375" spans="1:28" ht="15.75" customHeight="1" x14ac:dyDescent="0.25">
      <c r="A375" s="29" t="s">
        <v>9</v>
      </c>
      <c r="B375" s="18" t="s">
        <v>69</v>
      </c>
      <c r="C375" s="62" t="s">
        <v>319</v>
      </c>
      <c r="D375" s="67">
        <f t="shared" ref="D375:L375" si="346">D376+D398</f>
        <v>0</v>
      </c>
      <c r="E375" s="67">
        <f t="shared" si="346"/>
        <v>625.29471473751232</v>
      </c>
      <c r="F375" s="67">
        <f t="shared" si="346"/>
        <v>688.59993998257119</v>
      </c>
      <c r="G375" s="67">
        <f t="shared" si="346"/>
        <v>1477.0363016867011</v>
      </c>
      <c r="H375" s="67">
        <f t="shared" si="346"/>
        <v>1569.6571837173383</v>
      </c>
      <c r="I375" s="67">
        <f t="shared" si="346"/>
        <v>1975.1705999999999</v>
      </c>
      <c r="J375" s="67">
        <f t="shared" si="346"/>
        <v>1671.7653922081661</v>
      </c>
      <c r="K375" s="67">
        <f t="shared" si="346"/>
        <v>4025.3405762497814</v>
      </c>
      <c r="L375" s="67">
        <f t="shared" si="346"/>
        <v>3369.9349824133433</v>
      </c>
      <c r="M375" s="67">
        <f>M376+M398</f>
        <v>833.44556784362294</v>
      </c>
      <c r="N375" s="67">
        <f t="shared" ref="N375" si="347">N376+N398</f>
        <v>1484.4727974069856</v>
      </c>
      <c r="O375" s="67">
        <f>O376+O398</f>
        <v>0</v>
      </c>
      <c r="P375" s="67">
        <f t="shared" ref="P375" si="348">P376+P398</f>
        <v>98.790273476968096</v>
      </c>
      <c r="Q375" s="67">
        <f>Q376+Q398</f>
        <v>0</v>
      </c>
      <c r="R375" s="67">
        <f t="shared" ref="R375" si="349">R376+R398</f>
        <v>44.270019724964612</v>
      </c>
      <c r="S375" s="67">
        <f>S376+S398</f>
        <v>0</v>
      </c>
      <c r="T375" s="67">
        <f t="shared" ref="T375" si="350">T376+T398</f>
        <v>9.9283751630353727</v>
      </c>
      <c r="U375" s="67">
        <f>U376+U398</f>
        <v>0</v>
      </c>
      <c r="V375" s="67">
        <f t="shared" ref="V375" si="351">V376+V398</f>
        <v>0</v>
      </c>
      <c r="W375" s="67">
        <f>W376+W398</f>
        <v>0</v>
      </c>
      <c r="X375" s="67">
        <f t="shared" ref="X375" si="352">X376+X398</f>
        <v>0</v>
      </c>
      <c r="Y375" s="67">
        <f>Y376+Y398</f>
        <v>0</v>
      </c>
      <c r="Z375" s="67">
        <f t="shared" ref="Z375" si="353">Z376+Z398</f>
        <v>0</v>
      </c>
      <c r="AA375" s="66">
        <f>H375+J375+K375+M375+O375+Q375+S375+U375+W375+Y375</f>
        <v>8100.2087200189089</v>
      </c>
      <c r="AB375" s="66">
        <f>H375+J375+L375+N375+P375+R375+T375+V375+X375+Z375</f>
        <v>8248.8190241108023</v>
      </c>
    </row>
    <row r="376" spans="1:28" ht="31.5" customHeight="1" x14ac:dyDescent="0.25">
      <c r="A376" s="29" t="s">
        <v>70</v>
      </c>
      <c r="B376" s="15" t="s">
        <v>540</v>
      </c>
      <c r="C376" s="62" t="s">
        <v>319</v>
      </c>
      <c r="D376" s="67">
        <f t="shared" ref="D376:L376" si="354">D382+D384</f>
        <v>0</v>
      </c>
      <c r="E376" s="67">
        <f t="shared" si="354"/>
        <v>625.29471473751232</v>
      </c>
      <c r="F376" s="67">
        <f t="shared" si="354"/>
        <v>688.59993998257119</v>
      </c>
      <c r="G376" s="67">
        <f t="shared" si="354"/>
        <v>1477.0363016867011</v>
      </c>
      <c r="H376" s="67">
        <f t="shared" si="354"/>
        <v>1569.6351837173384</v>
      </c>
      <c r="I376" s="67">
        <f t="shared" si="354"/>
        <v>1975.1705999999999</v>
      </c>
      <c r="J376" s="67">
        <f t="shared" si="354"/>
        <v>1671.7653922081661</v>
      </c>
      <c r="K376" s="67">
        <f t="shared" si="354"/>
        <v>3949.6725762497813</v>
      </c>
      <c r="L376" s="67">
        <f t="shared" si="354"/>
        <v>3336.1789542857414</v>
      </c>
      <c r="M376" s="67">
        <f>M382+M384</f>
        <v>833.44556784362294</v>
      </c>
      <c r="N376" s="67">
        <f t="shared" ref="N376" si="355">N382+N384</f>
        <v>1484.4727974069856</v>
      </c>
      <c r="O376" s="67">
        <f>O382+O384</f>
        <v>0</v>
      </c>
      <c r="P376" s="67">
        <f t="shared" ref="P376" si="356">P382+P384</f>
        <v>98.790273476968096</v>
      </c>
      <c r="Q376" s="67">
        <f>Q382+Q384</f>
        <v>0</v>
      </c>
      <c r="R376" s="67">
        <f t="shared" ref="R376" si="357">R382+R384</f>
        <v>44.270019724964612</v>
      </c>
      <c r="S376" s="67">
        <f>S382+S384</f>
        <v>0</v>
      </c>
      <c r="T376" s="67">
        <f t="shared" ref="T376" si="358">T382+T384</f>
        <v>9.9283751630353727</v>
      </c>
      <c r="U376" s="67">
        <f>U382+U384</f>
        <v>0</v>
      </c>
      <c r="V376" s="67">
        <f t="shared" ref="V376" si="359">V382+V384</f>
        <v>0</v>
      </c>
      <c r="W376" s="67">
        <f>W382+W384</f>
        <v>0</v>
      </c>
      <c r="X376" s="67">
        <f t="shared" ref="X376" si="360">X382+X384</f>
        <v>0</v>
      </c>
      <c r="Y376" s="67">
        <f>Y382+Y384</f>
        <v>0</v>
      </c>
      <c r="Z376" s="67">
        <f t="shared" ref="Z376" si="361">Z382+Z384</f>
        <v>0</v>
      </c>
      <c r="AA376" s="66">
        <f>H376+J376+K376+M376+O376+Q376+S376+U376+W376+Y376</f>
        <v>8024.5187200189084</v>
      </c>
      <c r="AB376" s="66">
        <f>H376+J376+L376+N376+P376+R376+T376+V376+X376+Z376</f>
        <v>8215.0409959831995</v>
      </c>
    </row>
    <row r="377" spans="1:28" ht="15.75" customHeight="1" x14ac:dyDescent="0.25">
      <c r="A377" s="29" t="s">
        <v>161</v>
      </c>
      <c r="B377" s="16" t="s">
        <v>455</v>
      </c>
      <c r="C377" s="62" t="s">
        <v>319</v>
      </c>
      <c r="D377" s="66" t="s">
        <v>84</v>
      </c>
      <c r="E377" s="66" t="s">
        <v>84</v>
      </c>
      <c r="F377" s="66" t="s">
        <v>84</v>
      </c>
      <c r="G377" s="66" t="s">
        <v>84</v>
      </c>
      <c r="H377" s="66" t="s">
        <v>84</v>
      </c>
      <c r="I377" s="66" t="s">
        <v>84</v>
      </c>
      <c r="J377" s="66" t="s">
        <v>84</v>
      </c>
      <c r="K377" s="66" t="s">
        <v>84</v>
      </c>
      <c r="L377" s="66" t="s">
        <v>84</v>
      </c>
      <c r="M377" s="66" t="s">
        <v>84</v>
      </c>
      <c r="N377" s="66" t="s">
        <v>84</v>
      </c>
      <c r="O377" s="66" t="s">
        <v>84</v>
      </c>
      <c r="P377" s="66" t="s">
        <v>84</v>
      </c>
      <c r="Q377" s="66" t="s">
        <v>84</v>
      </c>
      <c r="R377" s="66" t="s">
        <v>84</v>
      </c>
      <c r="S377" s="66" t="s">
        <v>84</v>
      </c>
      <c r="T377" s="66" t="s">
        <v>84</v>
      </c>
      <c r="U377" s="66" t="s">
        <v>84</v>
      </c>
      <c r="V377" s="66" t="s">
        <v>84</v>
      </c>
      <c r="W377" s="66" t="s">
        <v>84</v>
      </c>
      <c r="X377" s="66" t="s">
        <v>84</v>
      </c>
      <c r="Y377" s="66" t="s">
        <v>84</v>
      </c>
      <c r="Z377" s="66" t="s">
        <v>84</v>
      </c>
      <c r="AA377" s="66" t="s">
        <v>84</v>
      </c>
      <c r="AB377" s="66" t="s">
        <v>84</v>
      </c>
    </row>
    <row r="378" spans="1:28" ht="31.5" customHeight="1" x14ac:dyDescent="0.25">
      <c r="A378" s="29" t="s">
        <v>495</v>
      </c>
      <c r="B378" s="17" t="s">
        <v>472</v>
      </c>
      <c r="C378" s="62" t="s">
        <v>319</v>
      </c>
      <c r="D378" s="66" t="s">
        <v>84</v>
      </c>
      <c r="E378" s="66" t="s">
        <v>84</v>
      </c>
      <c r="F378" s="66" t="s">
        <v>84</v>
      </c>
      <c r="G378" s="66" t="s">
        <v>84</v>
      </c>
      <c r="H378" s="66" t="s">
        <v>84</v>
      </c>
      <c r="I378" s="66" t="s">
        <v>84</v>
      </c>
      <c r="J378" s="66" t="s">
        <v>84</v>
      </c>
      <c r="K378" s="66" t="s">
        <v>84</v>
      </c>
      <c r="L378" s="66" t="s">
        <v>84</v>
      </c>
      <c r="M378" s="66" t="s">
        <v>84</v>
      </c>
      <c r="N378" s="66" t="s">
        <v>84</v>
      </c>
      <c r="O378" s="66" t="s">
        <v>84</v>
      </c>
      <c r="P378" s="66" t="s">
        <v>84</v>
      </c>
      <c r="Q378" s="66" t="s">
        <v>84</v>
      </c>
      <c r="R378" s="66" t="s">
        <v>84</v>
      </c>
      <c r="S378" s="66" t="s">
        <v>84</v>
      </c>
      <c r="T378" s="66" t="s">
        <v>84</v>
      </c>
      <c r="U378" s="66" t="s">
        <v>84</v>
      </c>
      <c r="V378" s="66" t="s">
        <v>84</v>
      </c>
      <c r="W378" s="66" t="s">
        <v>84</v>
      </c>
      <c r="X378" s="66" t="s">
        <v>84</v>
      </c>
      <c r="Y378" s="66" t="s">
        <v>84</v>
      </c>
      <c r="Z378" s="66" t="s">
        <v>84</v>
      </c>
      <c r="AA378" s="66" t="s">
        <v>84</v>
      </c>
      <c r="AB378" s="66" t="s">
        <v>84</v>
      </c>
    </row>
    <row r="379" spans="1:28" ht="31.5" customHeight="1" x14ac:dyDescent="0.25">
      <c r="A379" s="29" t="s">
        <v>496</v>
      </c>
      <c r="B379" s="17" t="s">
        <v>473</v>
      </c>
      <c r="C379" s="62" t="s">
        <v>319</v>
      </c>
      <c r="D379" s="66" t="s">
        <v>84</v>
      </c>
      <c r="E379" s="66" t="s">
        <v>84</v>
      </c>
      <c r="F379" s="66" t="s">
        <v>84</v>
      </c>
      <c r="G379" s="66" t="s">
        <v>84</v>
      </c>
      <c r="H379" s="66" t="s">
        <v>84</v>
      </c>
      <c r="I379" s="66" t="s">
        <v>84</v>
      </c>
      <c r="J379" s="66" t="s">
        <v>84</v>
      </c>
      <c r="K379" s="66" t="s">
        <v>84</v>
      </c>
      <c r="L379" s="66" t="s">
        <v>84</v>
      </c>
      <c r="M379" s="66" t="s">
        <v>84</v>
      </c>
      <c r="N379" s="66" t="s">
        <v>84</v>
      </c>
      <c r="O379" s="66" t="s">
        <v>84</v>
      </c>
      <c r="P379" s="66" t="s">
        <v>84</v>
      </c>
      <c r="Q379" s="66" t="s">
        <v>84</v>
      </c>
      <c r="R379" s="66" t="s">
        <v>84</v>
      </c>
      <c r="S379" s="66" t="s">
        <v>84</v>
      </c>
      <c r="T379" s="66" t="s">
        <v>84</v>
      </c>
      <c r="U379" s="66" t="s">
        <v>84</v>
      </c>
      <c r="V379" s="66" t="s">
        <v>84</v>
      </c>
      <c r="W379" s="66" t="s">
        <v>84</v>
      </c>
      <c r="X379" s="66" t="s">
        <v>84</v>
      </c>
      <c r="Y379" s="66" t="s">
        <v>84</v>
      </c>
      <c r="Z379" s="66" t="s">
        <v>84</v>
      </c>
      <c r="AA379" s="66" t="s">
        <v>84</v>
      </c>
      <c r="AB379" s="66" t="s">
        <v>84</v>
      </c>
    </row>
    <row r="380" spans="1:28" ht="31.5" customHeight="1" x14ac:dyDescent="0.25">
      <c r="A380" s="29" t="s">
        <v>541</v>
      </c>
      <c r="B380" s="17" t="s">
        <v>458</v>
      </c>
      <c r="C380" s="62" t="s">
        <v>319</v>
      </c>
      <c r="D380" s="66" t="s">
        <v>84</v>
      </c>
      <c r="E380" s="66" t="s">
        <v>84</v>
      </c>
      <c r="F380" s="66" t="s">
        <v>84</v>
      </c>
      <c r="G380" s="66" t="s">
        <v>84</v>
      </c>
      <c r="H380" s="66" t="s">
        <v>84</v>
      </c>
      <c r="I380" s="66" t="s">
        <v>84</v>
      </c>
      <c r="J380" s="66" t="s">
        <v>84</v>
      </c>
      <c r="K380" s="66" t="s">
        <v>84</v>
      </c>
      <c r="L380" s="66" t="s">
        <v>84</v>
      </c>
      <c r="M380" s="66" t="s">
        <v>84</v>
      </c>
      <c r="N380" s="66" t="s">
        <v>84</v>
      </c>
      <c r="O380" s="66" t="s">
        <v>84</v>
      </c>
      <c r="P380" s="66" t="s">
        <v>84</v>
      </c>
      <c r="Q380" s="66" t="s">
        <v>84</v>
      </c>
      <c r="R380" s="66" t="s">
        <v>84</v>
      </c>
      <c r="S380" s="66" t="s">
        <v>84</v>
      </c>
      <c r="T380" s="66" t="s">
        <v>84</v>
      </c>
      <c r="U380" s="66" t="s">
        <v>84</v>
      </c>
      <c r="V380" s="66" t="s">
        <v>84</v>
      </c>
      <c r="W380" s="66" t="s">
        <v>84</v>
      </c>
      <c r="X380" s="66" t="s">
        <v>84</v>
      </c>
      <c r="Y380" s="66" t="s">
        <v>84</v>
      </c>
      <c r="Z380" s="66" t="s">
        <v>84</v>
      </c>
      <c r="AA380" s="66" t="s">
        <v>84</v>
      </c>
      <c r="AB380" s="66" t="s">
        <v>84</v>
      </c>
    </row>
    <row r="381" spans="1:28" ht="15.75" customHeight="1" x14ac:dyDescent="0.25">
      <c r="A381" s="29" t="s">
        <v>162</v>
      </c>
      <c r="B381" s="16" t="s">
        <v>649</v>
      </c>
      <c r="C381" s="62" t="s">
        <v>319</v>
      </c>
      <c r="D381" s="66" t="s">
        <v>84</v>
      </c>
      <c r="E381" s="66" t="s">
        <v>84</v>
      </c>
      <c r="F381" s="66" t="s">
        <v>84</v>
      </c>
      <c r="G381" s="66" t="s">
        <v>84</v>
      </c>
      <c r="H381" s="66" t="s">
        <v>84</v>
      </c>
      <c r="I381" s="66" t="s">
        <v>84</v>
      </c>
      <c r="J381" s="66" t="s">
        <v>84</v>
      </c>
      <c r="K381" s="66" t="s">
        <v>84</v>
      </c>
      <c r="L381" s="66" t="s">
        <v>84</v>
      </c>
      <c r="M381" s="66" t="s">
        <v>84</v>
      </c>
      <c r="N381" s="66" t="s">
        <v>84</v>
      </c>
      <c r="O381" s="66" t="s">
        <v>84</v>
      </c>
      <c r="P381" s="66" t="s">
        <v>84</v>
      </c>
      <c r="Q381" s="66" t="s">
        <v>84</v>
      </c>
      <c r="R381" s="66" t="s">
        <v>84</v>
      </c>
      <c r="S381" s="66" t="s">
        <v>84</v>
      </c>
      <c r="T381" s="66" t="s">
        <v>84</v>
      </c>
      <c r="U381" s="66" t="s">
        <v>84</v>
      </c>
      <c r="V381" s="66" t="s">
        <v>84</v>
      </c>
      <c r="W381" s="66" t="s">
        <v>84</v>
      </c>
      <c r="X381" s="66" t="s">
        <v>84</v>
      </c>
      <c r="Y381" s="66" t="s">
        <v>84</v>
      </c>
      <c r="Z381" s="66" t="s">
        <v>84</v>
      </c>
      <c r="AA381" s="66" t="s">
        <v>84</v>
      </c>
      <c r="AB381" s="66" t="s">
        <v>84</v>
      </c>
    </row>
    <row r="382" spans="1:28" ht="15.75" customHeight="1" collapsed="1" x14ac:dyDescent="0.25">
      <c r="A382" s="29" t="s">
        <v>163</v>
      </c>
      <c r="B382" s="16" t="s">
        <v>456</v>
      </c>
      <c r="C382" s="62" t="s">
        <v>319</v>
      </c>
      <c r="D382" s="66">
        <v>0</v>
      </c>
      <c r="E382" s="66">
        <v>0</v>
      </c>
      <c r="F382" s="66">
        <v>0</v>
      </c>
      <c r="G382" s="66">
        <v>75</v>
      </c>
      <c r="H382" s="66">
        <v>82.365932093379612</v>
      </c>
      <c r="I382" s="66">
        <v>230</v>
      </c>
      <c r="J382" s="66">
        <v>230</v>
      </c>
      <c r="K382" s="66">
        <v>136.86689403831124</v>
      </c>
      <c r="L382" s="67">
        <v>0</v>
      </c>
      <c r="M382" s="66">
        <v>0</v>
      </c>
      <c r="N382" s="67">
        <v>0</v>
      </c>
      <c r="O382" s="66">
        <v>0</v>
      </c>
      <c r="P382" s="67">
        <v>0</v>
      </c>
      <c r="Q382" s="66">
        <v>0</v>
      </c>
      <c r="R382" s="67">
        <v>0</v>
      </c>
      <c r="S382" s="66">
        <v>0</v>
      </c>
      <c r="T382" s="67">
        <v>0</v>
      </c>
      <c r="U382" s="66">
        <v>0</v>
      </c>
      <c r="V382" s="67">
        <v>0</v>
      </c>
      <c r="W382" s="66">
        <v>0</v>
      </c>
      <c r="X382" s="67">
        <v>0</v>
      </c>
      <c r="Y382" s="66">
        <v>0</v>
      </c>
      <c r="Z382" s="67">
        <v>0</v>
      </c>
      <c r="AA382" s="66">
        <f>H382+J382+K382+M382+O382+Q382+S382+U382+W382+Y382</f>
        <v>449.2328261316909</v>
      </c>
      <c r="AB382" s="66">
        <f>H382+J382+L382+N382+P382+R382+T382+V382+X382+Z382</f>
        <v>312.36593209337963</v>
      </c>
    </row>
    <row r="383" spans="1:28" ht="15.75" customHeight="1" x14ac:dyDescent="0.25">
      <c r="A383" s="29" t="s">
        <v>164</v>
      </c>
      <c r="B383" s="16" t="s">
        <v>641</v>
      </c>
      <c r="C383" s="62" t="s">
        <v>319</v>
      </c>
      <c r="D383" s="66" t="s">
        <v>84</v>
      </c>
      <c r="E383" s="66" t="s">
        <v>84</v>
      </c>
      <c r="F383" s="66" t="s">
        <v>84</v>
      </c>
      <c r="G383" s="66" t="s">
        <v>84</v>
      </c>
      <c r="H383" s="66" t="s">
        <v>84</v>
      </c>
      <c r="I383" s="66" t="s">
        <v>84</v>
      </c>
      <c r="J383" s="66" t="s">
        <v>84</v>
      </c>
      <c r="K383" s="66" t="s">
        <v>84</v>
      </c>
      <c r="L383" s="66" t="s">
        <v>84</v>
      </c>
      <c r="M383" s="66" t="s">
        <v>84</v>
      </c>
      <c r="N383" s="66" t="s">
        <v>84</v>
      </c>
      <c r="O383" s="66" t="s">
        <v>84</v>
      </c>
      <c r="P383" s="66" t="s">
        <v>84</v>
      </c>
      <c r="Q383" s="66" t="s">
        <v>84</v>
      </c>
      <c r="R383" s="66" t="s">
        <v>84</v>
      </c>
      <c r="S383" s="66" t="s">
        <v>84</v>
      </c>
      <c r="T383" s="66" t="s">
        <v>84</v>
      </c>
      <c r="U383" s="66" t="s">
        <v>84</v>
      </c>
      <c r="V383" s="66" t="s">
        <v>84</v>
      </c>
      <c r="W383" s="66" t="s">
        <v>84</v>
      </c>
      <c r="X383" s="66" t="s">
        <v>84</v>
      </c>
      <c r="Y383" s="66" t="s">
        <v>84</v>
      </c>
      <c r="Z383" s="66" t="s">
        <v>84</v>
      </c>
      <c r="AA383" s="66" t="s">
        <v>84</v>
      </c>
      <c r="AB383" s="66" t="s">
        <v>84</v>
      </c>
    </row>
    <row r="384" spans="1:28" ht="15.75" customHeight="1" x14ac:dyDescent="0.25">
      <c r="A384" s="29" t="s">
        <v>165</v>
      </c>
      <c r="B384" s="16" t="s">
        <v>73</v>
      </c>
      <c r="C384" s="62" t="s">
        <v>319</v>
      </c>
      <c r="D384" s="67">
        <f t="shared" ref="D384:L384" si="362">D387</f>
        <v>0</v>
      </c>
      <c r="E384" s="67">
        <f t="shared" si="362"/>
        <v>625.29471473751232</v>
      </c>
      <c r="F384" s="67">
        <f t="shared" si="362"/>
        <v>688.59993998257119</v>
      </c>
      <c r="G384" s="67">
        <f t="shared" si="362"/>
        <v>1402.0363016867011</v>
      </c>
      <c r="H384" s="67">
        <f t="shared" si="362"/>
        <v>1487.2692516239588</v>
      </c>
      <c r="I384" s="67">
        <f t="shared" si="362"/>
        <v>1745.1705999999999</v>
      </c>
      <c r="J384" s="67">
        <f t="shared" si="362"/>
        <v>1441.7653922081661</v>
      </c>
      <c r="K384" s="67">
        <f t="shared" si="362"/>
        <v>3812.80568221147</v>
      </c>
      <c r="L384" s="67">
        <f t="shared" si="362"/>
        <v>3336.1789542857414</v>
      </c>
      <c r="M384" s="67">
        <f>M387</f>
        <v>833.44556784362294</v>
      </c>
      <c r="N384" s="67">
        <f t="shared" ref="N384" si="363">N387</f>
        <v>1484.4727974069856</v>
      </c>
      <c r="O384" s="67">
        <f>O387</f>
        <v>0</v>
      </c>
      <c r="P384" s="67">
        <f t="shared" ref="P384" si="364">P387</f>
        <v>98.790273476968096</v>
      </c>
      <c r="Q384" s="67">
        <f>Q387</f>
        <v>0</v>
      </c>
      <c r="R384" s="67">
        <f t="shared" ref="R384" si="365">R387</f>
        <v>44.270019724964612</v>
      </c>
      <c r="S384" s="67">
        <f>S387</f>
        <v>0</v>
      </c>
      <c r="T384" s="67">
        <f t="shared" ref="T384" si="366">T387</f>
        <v>9.9283751630353727</v>
      </c>
      <c r="U384" s="67">
        <f>U387</f>
        <v>0</v>
      </c>
      <c r="V384" s="67">
        <f t="shared" ref="V384" si="367">V387</f>
        <v>0</v>
      </c>
      <c r="W384" s="67">
        <f>W387</f>
        <v>0</v>
      </c>
      <c r="X384" s="67">
        <f t="shared" ref="X384" si="368">X387</f>
        <v>0</v>
      </c>
      <c r="Y384" s="67">
        <f>Y387</f>
        <v>0</v>
      </c>
      <c r="Z384" s="67">
        <f t="shared" ref="Z384" si="369">Z387</f>
        <v>0</v>
      </c>
      <c r="AA384" s="66">
        <f>H384+J384+K384+M384+O384+Q384+S384+U384+W384+Y384</f>
        <v>7575.2858938872178</v>
      </c>
      <c r="AB384" s="66">
        <f>H384+J384+L384+N384+P384+R384+T384+V384+X384+Z384</f>
        <v>7902.6750638898193</v>
      </c>
    </row>
    <row r="385" spans="1:28" ht="31.5" customHeight="1" x14ac:dyDescent="0.25">
      <c r="A385" s="29" t="s">
        <v>542</v>
      </c>
      <c r="B385" s="17" t="s">
        <v>539</v>
      </c>
      <c r="C385" s="62" t="s">
        <v>319</v>
      </c>
      <c r="D385" s="66" t="s">
        <v>84</v>
      </c>
      <c r="E385" s="66" t="s">
        <v>84</v>
      </c>
      <c r="F385" s="66" t="s">
        <v>84</v>
      </c>
      <c r="G385" s="66" t="s">
        <v>84</v>
      </c>
      <c r="H385" s="66" t="s">
        <v>84</v>
      </c>
      <c r="I385" s="66" t="s">
        <v>84</v>
      </c>
      <c r="J385" s="66" t="s">
        <v>84</v>
      </c>
      <c r="K385" s="66" t="s">
        <v>84</v>
      </c>
      <c r="L385" s="66" t="s">
        <v>84</v>
      </c>
      <c r="M385" s="66" t="s">
        <v>84</v>
      </c>
      <c r="N385" s="66" t="s">
        <v>84</v>
      </c>
      <c r="O385" s="66" t="s">
        <v>84</v>
      </c>
      <c r="P385" s="66" t="s">
        <v>84</v>
      </c>
      <c r="Q385" s="66" t="s">
        <v>84</v>
      </c>
      <c r="R385" s="66" t="s">
        <v>84</v>
      </c>
      <c r="S385" s="66" t="s">
        <v>84</v>
      </c>
      <c r="T385" s="66" t="s">
        <v>84</v>
      </c>
      <c r="U385" s="66" t="s">
        <v>84</v>
      </c>
      <c r="V385" s="66" t="s">
        <v>84</v>
      </c>
      <c r="W385" s="66" t="s">
        <v>84</v>
      </c>
      <c r="X385" s="66" t="s">
        <v>84</v>
      </c>
      <c r="Y385" s="66" t="s">
        <v>84</v>
      </c>
      <c r="Z385" s="66" t="s">
        <v>84</v>
      </c>
      <c r="AA385" s="66" t="s">
        <v>84</v>
      </c>
      <c r="AB385" s="66" t="s">
        <v>84</v>
      </c>
    </row>
    <row r="386" spans="1:28" ht="15.75" customHeight="1" x14ac:dyDescent="0.25">
      <c r="A386" s="29" t="s">
        <v>543</v>
      </c>
      <c r="B386" s="17" t="s">
        <v>590</v>
      </c>
      <c r="C386" s="62" t="s">
        <v>319</v>
      </c>
      <c r="D386" s="66" t="s">
        <v>84</v>
      </c>
      <c r="E386" s="66" t="s">
        <v>84</v>
      </c>
      <c r="F386" s="66" t="s">
        <v>84</v>
      </c>
      <c r="G386" s="66" t="s">
        <v>84</v>
      </c>
      <c r="H386" s="66" t="s">
        <v>84</v>
      </c>
      <c r="I386" s="66" t="s">
        <v>84</v>
      </c>
      <c r="J386" s="66" t="s">
        <v>84</v>
      </c>
      <c r="K386" s="66" t="s">
        <v>84</v>
      </c>
      <c r="L386" s="66" t="s">
        <v>84</v>
      </c>
      <c r="M386" s="66" t="s">
        <v>84</v>
      </c>
      <c r="N386" s="66" t="s">
        <v>84</v>
      </c>
      <c r="O386" s="66" t="s">
        <v>84</v>
      </c>
      <c r="P386" s="66" t="s">
        <v>84</v>
      </c>
      <c r="Q386" s="66" t="s">
        <v>84</v>
      </c>
      <c r="R386" s="66" t="s">
        <v>84</v>
      </c>
      <c r="S386" s="66" t="s">
        <v>84</v>
      </c>
      <c r="T386" s="66" t="s">
        <v>84</v>
      </c>
      <c r="U386" s="66" t="s">
        <v>84</v>
      </c>
      <c r="V386" s="66" t="s">
        <v>84</v>
      </c>
      <c r="W386" s="66" t="s">
        <v>84</v>
      </c>
      <c r="X386" s="66" t="s">
        <v>84</v>
      </c>
      <c r="Y386" s="66" t="s">
        <v>84</v>
      </c>
      <c r="Z386" s="66" t="s">
        <v>84</v>
      </c>
      <c r="AA386" s="66" t="s">
        <v>84</v>
      </c>
      <c r="AB386" s="66" t="s">
        <v>84</v>
      </c>
    </row>
    <row r="387" spans="1:28" ht="15.75" customHeight="1" collapsed="1" x14ac:dyDescent="0.25">
      <c r="A387" s="29" t="s">
        <v>544</v>
      </c>
      <c r="B387" s="17" t="s">
        <v>301</v>
      </c>
      <c r="C387" s="62" t="s">
        <v>319</v>
      </c>
      <c r="D387" s="66">
        <v>0</v>
      </c>
      <c r="E387" s="66">
        <v>625.29471473751232</v>
      </c>
      <c r="F387" s="66">
        <v>688.59993998257119</v>
      </c>
      <c r="G387" s="66">
        <v>1402.0363016867011</v>
      </c>
      <c r="H387" s="66">
        <v>1487.2692516239588</v>
      </c>
      <c r="I387" s="66">
        <v>1745.1705999999999</v>
      </c>
      <c r="J387" s="66">
        <v>1441.7653922081661</v>
      </c>
      <c r="K387" s="66">
        <v>3812.80568221147</v>
      </c>
      <c r="L387" s="67">
        <v>3336.1789542857414</v>
      </c>
      <c r="M387" s="66">
        <v>833.44556784362294</v>
      </c>
      <c r="N387" s="67">
        <v>1484.4727974069856</v>
      </c>
      <c r="O387" s="66">
        <v>0</v>
      </c>
      <c r="P387" s="67">
        <v>98.790273476968096</v>
      </c>
      <c r="Q387" s="66">
        <v>0</v>
      </c>
      <c r="R387" s="67">
        <v>44.270019724964612</v>
      </c>
      <c r="S387" s="66">
        <v>0</v>
      </c>
      <c r="T387" s="67">
        <v>9.9283751630353727</v>
      </c>
      <c r="U387" s="66">
        <v>0</v>
      </c>
      <c r="V387" s="67">
        <v>0</v>
      </c>
      <c r="W387" s="66">
        <v>0</v>
      </c>
      <c r="X387" s="67">
        <v>0</v>
      </c>
      <c r="Y387" s="66">
        <v>0</v>
      </c>
      <c r="Z387" s="67">
        <v>0</v>
      </c>
      <c r="AA387" s="66">
        <f>H387+J387+K387+M387+O387+Q387+S387+U387+W387+Y387</f>
        <v>7575.2858938872178</v>
      </c>
      <c r="AB387" s="66">
        <f>H387+J387+L387+N387+P387+R387+T387+V387+X387+Z387</f>
        <v>7902.6750638898193</v>
      </c>
    </row>
    <row r="388" spans="1:28" ht="15.75" customHeight="1" x14ac:dyDescent="0.25">
      <c r="A388" s="29" t="s">
        <v>545</v>
      </c>
      <c r="B388" s="17" t="s">
        <v>590</v>
      </c>
      <c r="C388" s="62" t="s">
        <v>319</v>
      </c>
      <c r="D388" s="66">
        <v>0</v>
      </c>
      <c r="E388" s="66">
        <v>352.99072641419997</v>
      </c>
      <c r="F388" s="66">
        <v>591.30594890156408</v>
      </c>
      <c r="G388" s="66">
        <v>760.73486489508093</v>
      </c>
      <c r="H388" s="66">
        <v>1010.2512471727758</v>
      </c>
      <c r="I388" s="66">
        <v>677.40820000000008</v>
      </c>
      <c r="J388" s="66">
        <v>1063.1347852716804</v>
      </c>
      <c r="K388" s="66">
        <v>2041.0229611898999</v>
      </c>
      <c r="L388" s="67">
        <v>3171.8462092557415</v>
      </c>
      <c r="M388" s="66">
        <v>554.180901011022</v>
      </c>
      <c r="N388" s="67">
        <v>1311.6441429869856</v>
      </c>
      <c r="O388" s="66">
        <v>0</v>
      </c>
      <c r="P388" s="67">
        <v>98.790273476968096</v>
      </c>
      <c r="Q388" s="66">
        <v>0</v>
      </c>
      <c r="R388" s="67">
        <v>41.385954024964619</v>
      </c>
      <c r="S388" s="66">
        <v>0</v>
      </c>
      <c r="T388" s="67">
        <v>9.9283751630353727</v>
      </c>
      <c r="U388" s="66">
        <v>0</v>
      </c>
      <c r="V388" s="67">
        <v>0</v>
      </c>
      <c r="W388" s="66">
        <v>0</v>
      </c>
      <c r="X388" s="67">
        <v>0</v>
      </c>
      <c r="Y388" s="66">
        <v>0</v>
      </c>
      <c r="Z388" s="67">
        <v>0</v>
      </c>
      <c r="AA388" s="66">
        <f>H388+J388+K388+M388+O388+Q388+S388+U388+W388+Y388</f>
        <v>4668.5898946453781</v>
      </c>
      <c r="AB388" s="66">
        <f>H388+J388+L388+N388+P388+R388+T388+V388+X388+Z388</f>
        <v>6706.9809873521517</v>
      </c>
    </row>
    <row r="389" spans="1:28" ht="15.75" customHeight="1" x14ac:dyDescent="0.25">
      <c r="A389" s="29" t="s">
        <v>166</v>
      </c>
      <c r="B389" s="16" t="s">
        <v>457</v>
      </c>
      <c r="C389" s="62" t="s">
        <v>319</v>
      </c>
      <c r="D389" s="67" t="s">
        <v>84</v>
      </c>
      <c r="E389" s="67" t="s">
        <v>84</v>
      </c>
      <c r="F389" s="67" t="s">
        <v>84</v>
      </c>
      <c r="G389" s="67" t="s">
        <v>84</v>
      </c>
      <c r="H389" s="67" t="s">
        <v>84</v>
      </c>
      <c r="I389" s="67" t="s">
        <v>84</v>
      </c>
      <c r="J389" s="67" t="s">
        <v>84</v>
      </c>
      <c r="K389" s="67" t="s">
        <v>84</v>
      </c>
      <c r="L389" s="67" t="s">
        <v>84</v>
      </c>
      <c r="M389" s="67" t="s">
        <v>84</v>
      </c>
      <c r="N389" s="67" t="s">
        <v>84</v>
      </c>
      <c r="O389" s="67" t="s">
        <v>84</v>
      </c>
      <c r="P389" s="67" t="s">
        <v>84</v>
      </c>
      <c r="Q389" s="67" t="s">
        <v>84</v>
      </c>
      <c r="R389" s="67" t="s">
        <v>84</v>
      </c>
      <c r="S389" s="67" t="s">
        <v>84</v>
      </c>
      <c r="T389" s="67" t="s">
        <v>84</v>
      </c>
      <c r="U389" s="67" t="s">
        <v>84</v>
      </c>
      <c r="V389" s="67" t="s">
        <v>84</v>
      </c>
      <c r="W389" s="67" t="s">
        <v>84</v>
      </c>
      <c r="X389" s="67" t="s">
        <v>84</v>
      </c>
      <c r="Y389" s="67" t="s">
        <v>84</v>
      </c>
      <c r="Z389" s="67" t="s">
        <v>84</v>
      </c>
      <c r="AA389" s="67" t="s">
        <v>84</v>
      </c>
      <c r="AB389" s="67" t="s">
        <v>84</v>
      </c>
    </row>
    <row r="390" spans="1:28" ht="15.75" customHeight="1" x14ac:dyDescent="0.25">
      <c r="A390" s="29" t="s">
        <v>186</v>
      </c>
      <c r="B390" s="16" t="s">
        <v>646</v>
      </c>
      <c r="C390" s="62" t="s">
        <v>319</v>
      </c>
      <c r="D390" s="66" t="s">
        <v>84</v>
      </c>
      <c r="E390" s="66" t="s">
        <v>84</v>
      </c>
      <c r="F390" s="66" t="s">
        <v>84</v>
      </c>
      <c r="G390" s="66" t="s">
        <v>84</v>
      </c>
      <c r="H390" s="66" t="s">
        <v>84</v>
      </c>
      <c r="I390" s="66" t="s">
        <v>84</v>
      </c>
      <c r="J390" s="66" t="s">
        <v>84</v>
      </c>
      <c r="K390" s="66" t="s">
        <v>84</v>
      </c>
      <c r="L390" s="66" t="s">
        <v>84</v>
      </c>
      <c r="M390" s="66" t="s">
        <v>84</v>
      </c>
      <c r="N390" s="66" t="s">
        <v>84</v>
      </c>
      <c r="O390" s="66" t="s">
        <v>84</v>
      </c>
      <c r="P390" s="66" t="s">
        <v>84</v>
      </c>
      <c r="Q390" s="66" t="s">
        <v>84</v>
      </c>
      <c r="R390" s="66" t="s">
        <v>84</v>
      </c>
      <c r="S390" s="66" t="s">
        <v>84</v>
      </c>
      <c r="T390" s="66" t="s">
        <v>84</v>
      </c>
      <c r="U390" s="66" t="s">
        <v>84</v>
      </c>
      <c r="V390" s="66" t="s">
        <v>84</v>
      </c>
      <c r="W390" s="66" t="s">
        <v>84</v>
      </c>
      <c r="X390" s="66" t="s">
        <v>84</v>
      </c>
      <c r="Y390" s="66" t="s">
        <v>84</v>
      </c>
      <c r="Z390" s="66" t="s">
        <v>84</v>
      </c>
      <c r="AA390" s="66" t="s">
        <v>84</v>
      </c>
      <c r="AB390" s="66" t="s">
        <v>84</v>
      </c>
    </row>
    <row r="391" spans="1:28" ht="31.5" customHeight="1" x14ac:dyDescent="0.25">
      <c r="A391" s="29" t="s">
        <v>484</v>
      </c>
      <c r="B391" s="16" t="s">
        <v>631</v>
      </c>
      <c r="C391" s="62" t="s">
        <v>319</v>
      </c>
      <c r="D391" s="66" t="s">
        <v>84</v>
      </c>
      <c r="E391" s="66" t="s">
        <v>84</v>
      </c>
      <c r="F391" s="66" t="s">
        <v>84</v>
      </c>
      <c r="G391" s="66" t="s">
        <v>84</v>
      </c>
      <c r="H391" s="66" t="s">
        <v>84</v>
      </c>
      <c r="I391" s="66" t="s">
        <v>84</v>
      </c>
      <c r="J391" s="66" t="s">
        <v>84</v>
      </c>
      <c r="K391" s="66" t="s">
        <v>84</v>
      </c>
      <c r="L391" s="66" t="s">
        <v>84</v>
      </c>
      <c r="M391" s="66" t="s">
        <v>84</v>
      </c>
      <c r="N391" s="66" t="s">
        <v>84</v>
      </c>
      <c r="O391" s="66" t="s">
        <v>84</v>
      </c>
      <c r="P391" s="66" t="s">
        <v>84</v>
      </c>
      <c r="Q391" s="66" t="s">
        <v>84</v>
      </c>
      <c r="R391" s="66" t="s">
        <v>84</v>
      </c>
      <c r="S391" s="66" t="s">
        <v>84</v>
      </c>
      <c r="T391" s="66" t="s">
        <v>84</v>
      </c>
      <c r="U391" s="66" t="s">
        <v>84</v>
      </c>
      <c r="V391" s="66" t="s">
        <v>84</v>
      </c>
      <c r="W391" s="66" t="s">
        <v>84</v>
      </c>
      <c r="X391" s="66" t="s">
        <v>84</v>
      </c>
      <c r="Y391" s="66" t="s">
        <v>84</v>
      </c>
      <c r="Z391" s="66" t="s">
        <v>84</v>
      </c>
      <c r="AA391" s="66" t="s">
        <v>84</v>
      </c>
      <c r="AB391" s="66" t="s">
        <v>84</v>
      </c>
    </row>
    <row r="392" spans="1:28" ht="18" customHeight="1" x14ac:dyDescent="0.25">
      <c r="A392" s="29" t="s">
        <v>546</v>
      </c>
      <c r="B392" s="17" t="s">
        <v>213</v>
      </c>
      <c r="C392" s="62" t="s">
        <v>319</v>
      </c>
      <c r="D392" s="66" t="s">
        <v>84</v>
      </c>
      <c r="E392" s="66" t="s">
        <v>84</v>
      </c>
      <c r="F392" s="66" t="s">
        <v>84</v>
      </c>
      <c r="G392" s="66" t="s">
        <v>84</v>
      </c>
      <c r="H392" s="66" t="s">
        <v>84</v>
      </c>
      <c r="I392" s="66" t="s">
        <v>84</v>
      </c>
      <c r="J392" s="66" t="s">
        <v>84</v>
      </c>
      <c r="K392" s="66" t="s">
        <v>84</v>
      </c>
      <c r="L392" s="66" t="s">
        <v>84</v>
      </c>
      <c r="M392" s="66" t="s">
        <v>84</v>
      </c>
      <c r="N392" s="66" t="s">
        <v>84</v>
      </c>
      <c r="O392" s="66" t="s">
        <v>84</v>
      </c>
      <c r="P392" s="66" t="s">
        <v>84</v>
      </c>
      <c r="Q392" s="66" t="s">
        <v>84</v>
      </c>
      <c r="R392" s="66" t="s">
        <v>84</v>
      </c>
      <c r="S392" s="66" t="s">
        <v>84</v>
      </c>
      <c r="T392" s="66" t="s">
        <v>84</v>
      </c>
      <c r="U392" s="66" t="s">
        <v>84</v>
      </c>
      <c r="V392" s="66" t="s">
        <v>84</v>
      </c>
      <c r="W392" s="66" t="s">
        <v>84</v>
      </c>
      <c r="X392" s="66" t="s">
        <v>84</v>
      </c>
      <c r="Y392" s="66" t="s">
        <v>84</v>
      </c>
      <c r="Z392" s="66" t="s">
        <v>84</v>
      </c>
      <c r="AA392" s="66" t="s">
        <v>84</v>
      </c>
      <c r="AB392" s="66" t="s">
        <v>84</v>
      </c>
    </row>
    <row r="393" spans="1:28" ht="18" customHeight="1" x14ac:dyDescent="0.25">
      <c r="A393" s="29" t="s">
        <v>547</v>
      </c>
      <c r="B393" s="23" t="s">
        <v>201</v>
      </c>
      <c r="C393" s="62" t="s">
        <v>319</v>
      </c>
      <c r="D393" s="66" t="s">
        <v>84</v>
      </c>
      <c r="E393" s="66" t="s">
        <v>84</v>
      </c>
      <c r="F393" s="66" t="s">
        <v>84</v>
      </c>
      <c r="G393" s="66" t="s">
        <v>84</v>
      </c>
      <c r="H393" s="66" t="s">
        <v>84</v>
      </c>
      <c r="I393" s="66" t="s">
        <v>84</v>
      </c>
      <c r="J393" s="66" t="s">
        <v>84</v>
      </c>
      <c r="K393" s="66" t="s">
        <v>84</v>
      </c>
      <c r="L393" s="66" t="s">
        <v>84</v>
      </c>
      <c r="M393" s="66" t="s">
        <v>84</v>
      </c>
      <c r="N393" s="66" t="s">
        <v>84</v>
      </c>
      <c r="O393" s="66" t="s">
        <v>84</v>
      </c>
      <c r="P393" s="66" t="s">
        <v>84</v>
      </c>
      <c r="Q393" s="66" t="s">
        <v>84</v>
      </c>
      <c r="R393" s="66" t="s">
        <v>84</v>
      </c>
      <c r="S393" s="66" t="s">
        <v>84</v>
      </c>
      <c r="T393" s="66" t="s">
        <v>84</v>
      </c>
      <c r="U393" s="66" t="s">
        <v>84</v>
      </c>
      <c r="V393" s="66" t="s">
        <v>84</v>
      </c>
      <c r="W393" s="66" t="s">
        <v>84</v>
      </c>
      <c r="X393" s="66" t="s">
        <v>84</v>
      </c>
      <c r="Y393" s="66" t="s">
        <v>84</v>
      </c>
      <c r="Z393" s="66" t="s">
        <v>84</v>
      </c>
      <c r="AA393" s="66" t="s">
        <v>84</v>
      </c>
      <c r="AB393" s="66" t="s">
        <v>84</v>
      </c>
    </row>
    <row r="394" spans="1:28" ht="31.5" customHeight="1" x14ac:dyDescent="0.25">
      <c r="A394" s="29" t="s">
        <v>71</v>
      </c>
      <c r="B394" s="15" t="s">
        <v>586</v>
      </c>
      <c r="C394" s="62" t="s">
        <v>319</v>
      </c>
      <c r="D394" s="66" t="s">
        <v>84</v>
      </c>
      <c r="E394" s="66" t="s">
        <v>84</v>
      </c>
      <c r="F394" s="66" t="s">
        <v>84</v>
      </c>
      <c r="G394" s="66" t="s">
        <v>84</v>
      </c>
      <c r="H394" s="66" t="s">
        <v>84</v>
      </c>
      <c r="I394" s="66" t="s">
        <v>84</v>
      </c>
      <c r="J394" s="66" t="s">
        <v>84</v>
      </c>
      <c r="K394" s="66" t="s">
        <v>84</v>
      </c>
      <c r="L394" s="66" t="s">
        <v>84</v>
      </c>
      <c r="M394" s="66" t="s">
        <v>84</v>
      </c>
      <c r="N394" s="66" t="s">
        <v>84</v>
      </c>
      <c r="O394" s="66" t="s">
        <v>84</v>
      </c>
      <c r="P394" s="66" t="s">
        <v>84</v>
      </c>
      <c r="Q394" s="66" t="s">
        <v>84</v>
      </c>
      <c r="R394" s="66" t="s">
        <v>84</v>
      </c>
      <c r="S394" s="66" t="s">
        <v>84</v>
      </c>
      <c r="T394" s="66" t="s">
        <v>84</v>
      </c>
      <c r="U394" s="66" t="s">
        <v>84</v>
      </c>
      <c r="V394" s="66" t="s">
        <v>84</v>
      </c>
      <c r="W394" s="66" t="s">
        <v>84</v>
      </c>
      <c r="X394" s="66" t="s">
        <v>84</v>
      </c>
      <c r="Y394" s="66" t="s">
        <v>84</v>
      </c>
      <c r="Z394" s="66" t="s">
        <v>84</v>
      </c>
      <c r="AA394" s="66" t="s">
        <v>84</v>
      </c>
      <c r="AB394" s="66" t="s">
        <v>84</v>
      </c>
    </row>
    <row r="395" spans="1:28" ht="31.5" customHeight="1" x14ac:dyDescent="0.25">
      <c r="A395" s="29" t="s">
        <v>548</v>
      </c>
      <c r="B395" s="16" t="s">
        <v>472</v>
      </c>
      <c r="C395" s="62" t="s">
        <v>319</v>
      </c>
      <c r="D395" s="66" t="s">
        <v>84</v>
      </c>
      <c r="E395" s="66" t="s">
        <v>84</v>
      </c>
      <c r="F395" s="66" t="s">
        <v>84</v>
      </c>
      <c r="G395" s="66" t="s">
        <v>84</v>
      </c>
      <c r="H395" s="66" t="s">
        <v>84</v>
      </c>
      <c r="I395" s="66" t="s">
        <v>84</v>
      </c>
      <c r="J395" s="66" t="s">
        <v>84</v>
      </c>
      <c r="K395" s="66" t="s">
        <v>84</v>
      </c>
      <c r="L395" s="66" t="s">
        <v>84</v>
      </c>
      <c r="M395" s="66" t="s">
        <v>84</v>
      </c>
      <c r="N395" s="66" t="s">
        <v>84</v>
      </c>
      <c r="O395" s="66" t="s">
        <v>84</v>
      </c>
      <c r="P395" s="66" t="s">
        <v>84</v>
      </c>
      <c r="Q395" s="66" t="s">
        <v>84</v>
      </c>
      <c r="R395" s="66" t="s">
        <v>84</v>
      </c>
      <c r="S395" s="66" t="s">
        <v>84</v>
      </c>
      <c r="T395" s="66" t="s">
        <v>84</v>
      </c>
      <c r="U395" s="66" t="s">
        <v>84</v>
      </c>
      <c r="V395" s="66" t="s">
        <v>84</v>
      </c>
      <c r="W395" s="66" t="s">
        <v>84</v>
      </c>
      <c r="X395" s="66" t="s">
        <v>84</v>
      </c>
      <c r="Y395" s="66" t="s">
        <v>84</v>
      </c>
      <c r="Z395" s="66" t="s">
        <v>84</v>
      </c>
      <c r="AA395" s="66" t="s">
        <v>84</v>
      </c>
      <c r="AB395" s="66" t="s">
        <v>84</v>
      </c>
    </row>
    <row r="396" spans="1:28" ht="31.5" customHeight="1" x14ac:dyDescent="0.25">
      <c r="A396" s="29" t="s">
        <v>549</v>
      </c>
      <c r="B396" s="16" t="s">
        <v>473</v>
      </c>
      <c r="C396" s="62" t="s">
        <v>319</v>
      </c>
      <c r="D396" s="66" t="s">
        <v>84</v>
      </c>
      <c r="E396" s="66" t="s">
        <v>84</v>
      </c>
      <c r="F396" s="66" t="s">
        <v>84</v>
      </c>
      <c r="G396" s="66" t="s">
        <v>84</v>
      </c>
      <c r="H396" s="66" t="s">
        <v>84</v>
      </c>
      <c r="I396" s="66" t="s">
        <v>84</v>
      </c>
      <c r="J396" s="66" t="s">
        <v>84</v>
      </c>
      <c r="K396" s="66" t="s">
        <v>84</v>
      </c>
      <c r="L396" s="66" t="s">
        <v>84</v>
      </c>
      <c r="M396" s="66" t="s">
        <v>84</v>
      </c>
      <c r="N396" s="66" t="s">
        <v>84</v>
      </c>
      <c r="O396" s="66" t="s">
        <v>84</v>
      </c>
      <c r="P396" s="66" t="s">
        <v>84</v>
      </c>
      <c r="Q396" s="66" t="s">
        <v>84</v>
      </c>
      <c r="R396" s="66" t="s">
        <v>84</v>
      </c>
      <c r="S396" s="66" t="s">
        <v>84</v>
      </c>
      <c r="T396" s="66" t="s">
        <v>84</v>
      </c>
      <c r="U396" s="66" t="s">
        <v>84</v>
      </c>
      <c r="V396" s="66" t="s">
        <v>84</v>
      </c>
      <c r="W396" s="66" t="s">
        <v>84</v>
      </c>
      <c r="X396" s="66" t="s">
        <v>84</v>
      </c>
      <c r="Y396" s="66" t="s">
        <v>84</v>
      </c>
      <c r="Z396" s="66" t="s">
        <v>84</v>
      </c>
      <c r="AA396" s="66" t="s">
        <v>84</v>
      </c>
      <c r="AB396" s="66" t="s">
        <v>84</v>
      </c>
    </row>
    <row r="397" spans="1:28" ht="31.5" customHeight="1" x14ac:dyDescent="0.25">
      <c r="A397" s="29" t="s">
        <v>550</v>
      </c>
      <c r="B397" s="16" t="s">
        <v>458</v>
      </c>
      <c r="C397" s="62" t="s">
        <v>319</v>
      </c>
      <c r="D397" s="66" t="s">
        <v>84</v>
      </c>
      <c r="E397" s="66" t="s">
        <v>84</v>
      </c>
      <c r="F397" s="66" t="s">
        <v>84</v>
      </c>
      <c r="G397" s="66" t="s">
        <v>84</v>
      </c>
      <c r="H397" s="66" t="s">
        <v>84</v>
      </c>
      <c r="I397" s="66" t="s">
        <v>84</v>
      </c>
      <c r="J397" s="66" t="s">
        <v>84</v>
      </c>
      <c r="K397" s="66" t="s">
        <v>84</v>
      </c>
      <c r="L397" s="66" t="s">
        <v>84</v>
      </c>
      <c r="M397" s="66" t="s">
        <v>84</v>
      </c>
      <c r="N397" s="66" t="s">
        <v>84</v>
      </c>
      <c r="O397" s="66" t="s">
        <v>84</v>
      </c>
      <c r="P397" s="66" t="s">
        <v>84</v>
      </c>
      <c r="Q397" s="66" t="s">
        <v>84</v>
      </c>
      <c r="R397" s="66" t="s">
        <v>84</v>
      </c>
      <c r="S397" s="66" t="s">
        <v>84</v>
      </c>
      <c r="T397" s="66" t="s">
        <v>84</v>
      </c>
      <c r="U397" s="66" t="s">
        <v>84</v>
      </c>
      <c r="V397" s="66" t="s">
        <v>84</v>
      </c>
      <c r="W397" s="66" t="s">
        <v>84</v>
      </c>
      <c r="X397" s="66" t="s">
        <v>84</v>
      </c>
      <c r="Y397" s="66" t="s">
        <v>84</v>
      </c>
      <c r="Z397" s="66" t="s">
        <v>84</v>
      </c>
      <c r="AA397" s="66" t="s">
        <v>84</v>
      </c>
      <c r="AB397" s="66" t="s">
        <v>84</v>
      </c>
    </row>
    <row r="398" spans="1:28" ht="15.75" customHeight="1" collapsed="1" x14ac:dyDescent="0.25">
      <c r="A398" s="29" t="s">
        <v>72</v>
      </c>
      <c r="B398" s="15" t="s">
        <v>86</v>
      </c>
      <c r="C398" s="62" t="s">
        <v>319</v>
      </c>
      <c r="D398" s="66">
        <v>0</v>
      </c>
      <c r="E398" s="66">
        <v>0</v>
      </c>
      <c r="F398" s="66">
        <v>0</v>
      </c>
      <c r="G398" s="66">
        <v>0</v>
      </c>
      <c r="H398" s="66">
        <v>2.1999999999999999E-2</v>
      </c>
      <c r="I398" s="66">
        <v>0</v>
      </c>
      <c r="J398" s="66">
        <v>0</v>
      </c>
      <c r="K398" s="66">
        <v>75.668000000000006</v>
      </c>
      <c r="L398" s="67">
        <v>33.756028127601688</v>
      </c>
      <c r="M398" s="66">
        <v>0</v>
      </c>
      <c r="N398" s="67">
        <v>0</v>
      </c>
      <c r="O398" s="66">
        <v>0</v>
      </c>
      <c r="P398" s="67">
        <v>0</v>
      </c>
      <c r="Q398" s="66">
        <v>0</v>
      </c>
      <c r="R398" s="67">
        <v>0</v>
      </c>
      <c r="S398" s="66">
        <v>0</v>
      </c>
      <c r="T398" s="67">
        <v>0</v>
      </c>
      <c r="U398" s="66">
        <v>0</v>
      </c>
      <c r="V398" s="67">
        <v>0</v>
      </c>
      <c r="W398" s="66">
        <v>0</v>
      </c>
      <c r="X398" s="67">
        <v>0</v>
      </c>
      <c r="Y398" s="66">
        <v>0</v>
      </c>
      <c r="Z398" s="67">
        <v>0</v>
      </c>
      <c r="AA398" s="66">
        <f>H398+J398+K398+M398+O398+Q398+S398+U398+W398+Y398</f>
        <v>75.690000000000012</v>
      </c>
      <c r="AB398" s="66">
        <f>H398+J398+L398+N398+P398+R398+T398+V398+X398+Z398</f>
        <v>33.778028127601686</v>
      </c>
    </row>
    <row r="399" spans="1:28" ht="15.75" customHeight="1" x14ac:dyDescent="0.25">
      <c r="A399" s="29" t="s">
        <v>10</v>
      </c>
      <c r="B399" s="18" t="s">
        <v>632</v>
      </c>
      <c r="C399" s="62" t="s">
        <v>319</v>
      </c>
      <c r="D399" s="67">
        <f t="shared" ref="D399:L399" si="370">D400+D413+D414</f>
        <v>2088.6014689259528</v>
      </c>
      <c r="E399" s="67">
        <f t="shared" si="370"/>
        <v>3193.184158559452</v>
      </c>
      <c r="F399" s="67">
        <f t="shared" si="370"/>
        <v>3039.9308716087849</v>
      </c>
      <c r="G399" s="67">
        <f t="shared" si="370"/>
        <v>2393.3209305334835</v>
      </c>
      <c r="H399" s="67">
        <f t="shared" si="370"/>
        <v>2562.5633386809041</v>
      </c>
      <c r="I399" s="67">
        <f t="shared" si="370"/>
        <v>3590.3293768396443</v>
      </c>
      <c r="J399" s="67">
        <f t="shared" si="370"/>
        <v>4366.9830447441691</v>
      </c>
      <c r="K399" s="67">
        <f t="shared" si="370"/>
        <v>4090.6721642942102</v>
      </c>
      <c r="L399" s="67">
        <f t="shared" si="370"/>
        <v>4073.9231030271999</v>
      </c>
      <c r="M399" s="67">
        <f>M400+M413+M414</f>
        <v>4015.93879368027</v>
      </c>
      <c r="N399" s="67">
        <f t="shared" ref="N399" si="371">N400+N413+N414</f>
        <v>3833.3779559419972</v>
      </c>
      <c r="O399" s="67">
        <f>O400+O413+O414</f>
        <v>4309.9876809725956</v>
      </c>
      <c r="P399" s="67">
        <f t="shared" ref="P399" si="372">P400+P413+P414</f>
        <v>3211.0189845531331</v>
      </c>
      <c r="Q399" s="67">
        <f>Q400+Q413+Q414</f>
        <v>4485.067499847718</v>
      </c>
      <c r="R399" s="67">
        <f t="shared" ref="R399" si="373">R400+R413+R414</f>
        <v>3382.4048551265973</v>
      </c>
      <c r="S399" s="67">
        <f>S400+S413+S414</f>
        <v>4576.9999756092157</v>
      </c>
      <c r="T399" s="67">
        <f t="shared" ref="T399" si="374">T400+T413+T414</f>
        <v>4300.5520206865494</v>
      </c>
      <c r="U399" s="67">
        <f>U400+U413+U414</f>
        <v>5644.8370153024016</v>
      </c>
      <c r="V399" s="67">
        <f t="shared" ref="V399" si="375">V400+V413+V414</f>
        <v>4945.1266481323328</v>
      </c>
      <c r="W399" s="67">
        <f>W400+W413+W414</f>
        <v>5870.6304959144982</v>
      </c>
      <c r="X399" s="67">
        <f t="shared" ref="X399" si="376">X400+X413+X414</f>
        <v>5140.8427564817684</v>
      </c>
      <c r="Y399" s="67">
        <f>Y400+Y413+Y414</f>
        <v>6105.4557157510781</v>
      </c>
      <c r="Z399" s="67">
        <f t="shared" ref="Z399" si="377">Z400+Z413+Z414</f>
        <v>5321.2998904003407</v>
      </c>
      <c r="AA399" s="66">
        <f>H399+J399+K399+M399+O399+Q399+S399+U399+W399+Y399</f>
        <v>46029.135724797059</v>
      </c>
      <c r="AB399" s="66">
        <f>H399+J399+L399+N399+P399+R399+T399+V399+X399+Z399</f>
        <v>41138.092597774994</v>
      </c>
    </row>
    <row r="400" spans="1:28" ht="15.75" customHeight="1" x14ac:dyDescent="0.25">
      <c r="A400" s="29" t="s">
        <v>74</v>
      </c>
      <c r="B400" s="15" t="s">
        <v>633</v>
      </c>
      <c r="C400" s="62" t="s">
        <v>319</v>
      </c>
      <c r="D400" s="67">
        <f t="shared" ref="D400:L400" si="378">D406</f>
        <v>2088.6014689259528</v>
      </c>
      <c r="E400" s="67">
        <f t="shared" si="378"/>
        <v>3193.184158559452</v>
      </c>
      <c r="F400" s="67">
        <f t="shared" si="378"/>
        <v>2999.8183716087847</v>
      </c>
      <c r="G400" s="67">
        <f t="shared" si="378"/>
        <v>2393.3209305334835</v>
      </c>
      <c r="H400" s="67">
        <f t="shared" si="378"/>
        <v>2562.5633386809041</v>
      </c>
      <c r="I400" s="67">
        <f t="shared" si="378"/>
        <v>3410.0996738721938</v>
      </c>
      <c r="J400" s="67">
        <f t="shared" si="378"/>
        <v>3963.2622462123563</v>
      </c>
      <c r="K400" s="67">
        <f t="shared" si="378"/>
        <v>4090.6721642942102</v>
      </c>
      <c r="L400" s="67">
        <f t="shared" si="378"/>
        <v>3691.5990707910978</v>
      </c>
      <c r="M400" s="67">
        <f>M406</f>
        <v>4015.93879368027</v>
      </c>
      <c r="N400" s="67">
        <f t="shared" ref="N400" si="379">N406</f>
        <v>3833.3779559419972</v>
      </c>
      <c r="O400" s="67">
        <f>O406</f>
        <v>4309.9876809725956</v>
      </c>
      <c r="P400" s="67">
        <f t="shared" ref="P400" si="380">P406</f>
        <v>3211.0189845531331</v>
      </c>
      <c r="Q400" s="67">
        <f>Q406</f>
        <v>4485.067499847718</v>
      </c>
      <c r="R400" s="67">
        <f t="shared" ref="R400" si="381">R406</f>
        <v>3382.4048551265973</v>
      </c>
      <c r="S400" s="67">
        <f>S406</f>
        <v>4576.9999756092157</v>
      </c>
      <c r="T400" s="67">
        <f t="shared" ref="T400" si="382">T406</f>
        <v>4300.5520206865494</v>
      </c>
      <c r="U400" s="67">
        <f>U406</f>
        <v>5644.8370153024016</v>
      </c>
      <c r="V400" s="67">
        <f t="shared" ref="V400" si="383">V406</f>
        <v>4945.1266481323328</v>
      </c>
      <c r="W400" s="67">
        <f>W406</f>
        <v>5870.6304959144982</v>
      </c>
      <c r="X400" s="67">
        <f t="shared" ref="X400" si="384">X406</f>
        <v>5140.8427564817684</v>
      </c>
      <c r="Y400" s="67">
        <f>Y406</f>
        <v>6105.4557157510781</v>
      </c>
      <c r="Z400" s="67">
        <f t="shared" ref="Z400" si="385">Z406</f>
        <v>5321.2998904003407</v>
      </c>
      <c r="AA400" s="66">
        <f>H400+J400+K400+M400+O400+Q400+S400+U400+W400+Y400</f>
        <v>45625.41492626525</v>
      </c>
      <c r="AB400" s="66">
        <f>H400+J400+L400+N400+P400+R400+T400+V400+X400+Z400</f>
        <v>40352.047767007076</v>
      </c>
    </row>
    <row r="401" spans="1:28" ht="15.75" customHeight="1" x14ac:dyDescent="0.25">
      <c r="A401" s="29" t="s">
        <v>167</v>
      </c>
      <c r="B401" s="16" t="s">
        <v>315</v>
      </c>
      <c r="C401" s="62" t="s">
        <v>319</v>
      </c>
      <c r="D401" s="66" t="s">
        <v>84</v>
      </c>
      <c r="E401" s="66" t="s">
        <v>84</v>
      </c>
      <c r="F401" s="66" t="s">
        <v>84</v>
      </c>
      <c r="G401" s="66" t="s">
        <v>84</v>
      </c>
      <c r="H401" s="66" t="s">
        <v>84</v>
      </c>
      <c r="I401" s="66" t="s">
        <v>84</v>
      </c>
      <c r="J401" s="66" t="s">
        <v>84</v>
      </c>
      <c r="K401" s="66" t="s">
        <v>84</v>
      </c>
      <c r="L401" s="66" t="s">
        <v>84</v>
      </c>
      <c r="M401" s="66" t="s">
        <v>84</v>
      </c>
      <c r="N401" s="66" t="s">
        <v>84</v>
      </c>
      <c r="O401" s="66" t="s">
        <v>84</v>
      </c>
      <c r="P401" s="66" t="s">
        <v>84</v>
      </c>
      <c r="Q401" s="66" t="s">
        <v>84</v>
      </c>
      <c r="R401" s="66" t="s">
        <v>84</v>
      </c>
      <c r="S401" s="66" t="s">
        <v>84</v>
      </c>
      <c r="T401" s="66" t="s">
        <v>84</v>
      </c>
      <c r="U401" s="66" t="s">
        <v>84</v>
      </c>
      <c r="V401" s="66" t="s">
        <v>84</v>
      </c>
      <c r="W401" s="66" t="s">
        <v>84</v>
      </c>
      <c r="X401" s="66" t="s">
        <v>84</v>
      </c>
      <c r="Y401" s="66" t="s">
        <v>84</v>
      </c>
      <c r="Z401" s="66" t="s">
        <v>84</v>
      </c>
      <c r="AA401" s="66" t="s">
        <v>84</v>
      </c>
      <c r="AB401" s="66" t="s">
        <v>84</v>
      </c>
    </row>
    <row r="402" spans="1:28" ht="31.5" customHeight="1" x14ac:dyDescent="0.25">
      <c r="A402" s="29" t="s">
        <v>497</v>
      </c>
      <c r="B402" s="16" t="s">
        <v>472</v>
      </c>
      <c r="C402" s="62" t="s">
        <v>319</v>
      </c>
      <c r="D402" s="66" t="s">
        <v>84</v>
      </c>
      <c r="E402" s="66" t="s">
        <v>84</v>
      </c>
      <c r="F402" s="66" t="s">
        <v>84</v>
      </c>
      <c r="G402" s="66" t="s">
        <v>84</v>
      </c>
      <c r="H402" s="66" t="s">
        <v>84</v>
      </c>
      <c r="I402" s="66" t="s">
        <v>84</v>
      </c>
      <c r="J402" s="66" t="s">
        <v>84</v>
      </c>
      <c r="K402" s="66" t="s">
        <v>84</v>
      </c>
      <c r="L402" s="66" t="s">
        <v>84</v>
      </c>
      <c r="M402" s="66" t="s">
        <v>84</v>
      </c>
      <c r="N402" s="66" t="s">
        <v>84</v>
      </c>
      <c r="O402" s="66" t="s">
        <v>84</v>
      </c>
      <c r="P402" s="66" t="s">
        <v>84</v>
      </c>
      <c r="Q402" s="66" t="s">
        <v>84</v>
      </c>
      <c r="R402" s="66" t="s">
        <v>84</v>
      </c>
      <c r="S402" s="66" t="s">
        <v>84</v>
      </c>
      <c r="T402" s="66" t="s">
        <v>84</v>
      </c>
      <c r="U402" s="66" t="s">
        <v>84</v>
      </c>
      <c r="V402" s="66" t="s">
        <v>84</v>
      </c>
      <c r="W402" s="66" t="s">
        <v>84</v>
      </c>
      <c r="X402" s="66" t="s">
        <v>84</v>
      </c>
      <c r="Y402" s="66" t="s">
        <v>84</v>
      </c>
      <c r="Z402" s="66" t="s">
        <v>84</v>
      </c>
      <c r="AA402" s="66" t="s">
        <v>84</v>
      </c>
      <c r="AB402" s="66" t="s">
        <v>84</v>
      </c>
    </row>
    <row r="403" spans="1:28" ht="31.5" customHeight="1" x14ac:dyDescent="0.25">
      <c r="A403" s="29" t="s">
        <v>498</v>
      </c>
      <c r="B403" s="16" t="s">
        <v>473</v>
      </c>
      <c r="C403" s="62" t="s">
        <v>319</v>
      </c>
      <c r="D403" s="66" t="s">
        <v>84</v>
      </c>
      <c r="E403" s="66" t="s">
        <v>84</v>
      </c>
      <c r="F403" s="66" t="s">
        <v>84</v>
      </c>
      <c r="G403" s="66" t="s">
        <v>84</v>
      </c>
      <c r="H403" s="66" t="s">
        <v>84</v>
      </c>
      <c r="I403" s="66" t="s">
        <v>84</v>
      </c>
      <c r="J403" s="66" t="s">
        <v>84</v>
      </c>
      <c r="K403" s="66" t="s">
        <v>84</v>
      </c>
      <c r="L403" s="66" t="s">
        <v>84</v>
      </c>
      <c r="M403" s="66" t="s">
        <v>84</v>
      </c>
      <c r="N403" s="66" t="s">
        <v>84</v>
      </c>
      <c r="O403" s="66" t="s">
        <v>84</v>
      </c>
      <c r="P403" s="66" t="s">
        <v>84</v>
      </c>
      <c r="Q403" s="66" t="s">
        <v>84</v>
      </c>
      <c r="R403" s="66" t="s">
        <v>84</v>
      </c>
      <c r="S403" s="66" t="s">
        <v>84</v>
      </c>
      <c r="T403" s="66" t="s">
        <v>84</v>
      </c>
      <c r="U403" s="66" t="s">
        <v>84</v>
      </c>
      <c r="V403" s="66" t="s">
        <v>84</v>
      </c>
      <c r="W403" s="66" t="s">
        <v>84</v>
      </c>
      <c r="X403" s="66" t="s">
        <v>84</v>
      </c>
      <c r="Y403" s="66" t="s">
        <v>84</v>
      </c>
      <c r="Z403" s="66" t="s">
        <v>84</v>
      </c>
      <c r="AA403" s="66" t="s">
        <v>84</v>
      </c>
      <c r="AB403" s="66" t="s">
        <v>84</v>
      </c>
    </row>
    <row r="404" spans="1:28" ht="31.5" customHeight="1" x14ac:dyDescent="0.25">
      <c r="A404" s="29" t="s">
        <v>551</v>
      </c>
      <c r="B404" s="16" t="s">
        <v>458</v>
      </c>
      <c r="C404" s="62" t="s">
        <v>319</v>
      </c>
      <c r="D404" s="66" t="s">
        <v>84</v>
      </c>
      <c r="E404" s="66" t="s">
        <v>84</v>
      </c>
      <c r="F404" s="66" t="s">
        <v>84</v>
      </c>
      <c r="G404" s="66" t="s">
        <v>84</v>
      </c>
      <c r="H404" s="66" t="s">
        <v>84</v>
      </c>
      <c r="I404" s="66" t="s">
        <v>84</v>
      </c>
      <c r="J404" s="66" t="s">
        <v>84</v>
      </c>
      <c r="K404" s="66" t="s">
        <v>84</v>
      </c>
      <c r="L404" s="66" t="s">
        <v>84</v>
      </c>
      <c r="M404" s="66" t="s">
        <v>84</v>
      </c>
      <c r="N404" s="66" t="s">
        <v>84</v>
      </c>
      <c r="O404" s="66" t="s">
        <v>84</v>
      </c>
      <c r="P404" s="66" t="s">
        <v>84</v>
      </c>
      <c r="Q404" s="66" t="s">
        <v>84</v>
      </c>
      <c r="R404" s="66" t="s">
        <v>84</v>
      </c>
      <c r="S404" s="66" t="s">
        <v>84</v>
      </c>
      <c r="T404" s="66" t="s">
        <v>84</v>
      </c>
      <c r="U404" s="66" t="s">
        <v>84</v>
      </c>
      <c r="V404" s="66" t="s">
        <v>84</v>
      </c>
      <c r="W404" s="66" t="s">
        <v>84</v>
      </c>
      <c r="X404" s="66" t="s">
        <v>84</v>
      </c>
      <c r="Y404" s="66" t="s">
        <v>84</v>
      </c>
      <c r="Z404" s="66" t="s">
        <v>84</v>
      </c>
      <c r="AA404" s="66" t="s">
        <v>84</v>
      </c>
      <c r="AB404" s="66" t="s">
        <v>84</v>
      </c>
    </row>
    <row r="405" spans="1:28" ht="15.75" customHeight="1" x14ac:dyDescent="0.25">
      <c r="A405" s="29" t="s">
        <v>168</v>
      </c>
      <c r="B405" s="16" t="s">
        <v>645</v>
      </c>
      <c r="C405" s="62" t="s">
        <v>319</v>
      </c>
      <c r="D405" s="66" t="s">
        <v>84</v>
      </c>
      <c r="E405" s="66" t="s">
        <v>84</v>
      </c>
      <c r="F405" s="66" t="s">
        <v>84</v>
      </c>
      <c r="G405" s="66" t="s">
        <v>84</v>
      </c>
      <c r="H405" s="66" t="s">
        <v>84</v>
      </c>
      <c r="I405" s="66" t="s">
        <v>84</v>
      </c>
      <c r="J405" s="66" t="s">
        <v>84</v>
      </c>
      <c r="K405" s="66" t="s">
        <v>84</v>
      </c>
      <c r="L405" s="66" t="s">
        <v>84</v>
      </c>
      <c r="M405" s="66" t="s">
        <v>84</v>
      </c>
      <c r="N405" s="66" t="s">
        <v>84</v>
      </c>
      <c r="O405" s="66" t="s">
        <v>84</v>
      </c>
      <c r="P405" s="66" t="s">
        <v>84</v>
      </c>
      <c r="Q405" s="66" t="s">
        <v>84</v>
      </c>
      <c r="R405" s="66" t="s">
        <v>84</v>
      </c>
      <c r="S405" s="66" t="s">
        <v>84</v>
      </c>
      <c r="T405" s="66" t="s">
        <v>84</v>
      </c>
      <c r="U405" s="66" t="s">
        <v>84</v>
      </c>
      <c r="V405" s="66" t="s">
        <v>84</v>
      </c>
      <c r="W405" s="66" t="s">
        <v>84</v>
      </c>
      <c r="X405" s="66" t="s">
        <v>84</v>
      </c>
      <c r="Y405" s="66" t="s">
        <v>84</v>
      </c>
      <c r="Z405" s="66" t="s">
        <v>84</v>
      </c>
      <c r="AA405" s="66" t="s">
        <v>84</v>
      </c>
      <c r="AB405" s="66" t="s">
        <v>84</v>
      </c>
    </row>
    <row r="406" spans="1:28" ht="15.75" customHeight="1" collapsed="1" x14ac:dyDescent="0.25">
      <c r="A406" s="29" t="s">
        <v>169</v>
      </c>
      <c r="B406" s="16" t="s">
        <v>316</v>
      </c>
      <c r="C406" s="62" t="s">
        <v>319</v>
      </c>
      <c r="D406" s="66">
        <v>2088.6014689259528</v>
      </c>
      <c r="E406" s="66">
        <v>3193.184158559452</v>
      </c>
      <c r="F406" s="66">
        <v>2999.8183716087847</v>
      </c>
      <c r="G406" s="66">
        <v>2393.3209305334835</v>
      </c>
      <c r="H406" s="66">
        <v>2562.5633386809041</v>
      </c>
      <c r="I406" s="66">
        <v>3410.0996738721938</v>
      </c>
      <c r="J406" s="66">
        <v>3963.2622462123563</v>
      </c>
      <c r="K406" s="66">
        <v>4090.6721642942102</v>
      </c>
      <c r="L406" s="67">
        <v>3691.5990707910978</v>
      </c>
      <c r="M406" s="66">
        <v>4015.93879368027</v>
      </c>
      <c r="N406" s="67">
        <v>3833.3779559419972</v>
      </c>
      <c r="O406" s="66">
        <v>4309.9876809725956</v>
      </c>
      <c r="P406" s="67">
        <v>3211.0189845531331</v>
      </c>
      <c r="Q406" s="66">
        <v>4485.067499847718</v>
      </c>
      <c r="R406" s="67">
        <v>3382.4048551265973</v>
      </c>
      <c r="S406" s="66">
        <v>4576.9999756092157</v>
      </c>
      <c r="T406" s="67">
        <v>4300.5520206865494</v>
      </c>
      <c r="U406" s="66">
        <v>5644.8370153024016</v>
      </c>
      <c r="V406" s="67">
        <v>4945.1266481323328</v>
      </c>
      <c r="W406" s="66">
        <v>5870.6304959144982</v>
      </c>
      <c r="X406" s="67">
        <v>5140.8427564817684</v>
      </c>
      <c r="Y406" s="66">
        <v>6105.4557157510781</v>
      </c>
      <c r="Z406" s="67">
        <v>5321.2998904003407</v>
      </c>
      <c r="AA406" s="66">
        <f>H406+J406+K406+M406+O406+Q406+S406+U406+W406+Y406</f>
        <v>45625.41492626525</v>
      </c>
      <c r="AB406" s="66">
        <f>H406+J406+L406+N406+P406+R406+T406+V406+X406+Z406</f>
        <v>40352.047767007076</v>
      </c>
    </row>
    <row r="407" spans="1:28" ht="15.75" customHeight="1" x14ac:dyDescent="0.25">
      <c r="A407" s="29" t="s">
        <v>170</v>
      </c>
      <c r="B407" s="16" t="s">
        <v>639</v>
      </c>
      <c r="C407" s="62" t="s">
        <v>319</v>
      </c>
      <c r="D407" s="66" t="s">
        <v>84</v>
      </c>
      <c r="E407" s="66" t="s">
        <v>84</v>
      </c>
      <c r="F407" s="66" t="s">
        <v>84</v>
      </c>
      <c r="G407" s="66" t="s">
        <v>84</v>
      </c>
      <c r="H407" s="66" t="s">
        <v>84</v>
      </c>
      <c r="I407" s="66" t="s">
        <v>84</v>
      </c>
      <c r="J407" s="66" t="s">
        <v>84</v>
      </c>
      <c r="K407" s="66" t="s">
        <v>84</v>
      </c>
      <c r="L407" s="66" t="s">
        <v>84</v>
      </c>
      <c r="M407" s="66" t="s">
        <v>84</v>
      </c>
      <c r="N407" s="66" t="s">
        <v>84</v>
      </c>
      <c r="O407" s="66" t="s">
        <v>84</v>
      </c>
      <c r="P407" s="66" t="s">
        <v>84</v>
      </c>
      <c r="Q407" s="66" t="s">
        <v>84</v>
      </c>
      <c r="R407" s="66" t="s">
        <v>84</v>
      </c>
      <c r="S407" s="66" t="s">
        <v>84</v>
      </c>
      <c r="T407" s="66" t="s">
        <v>84</v>
      </c>
      <c r="U407" s="66" t="s">
        <v>84</v>
      </c>
      <c r="V407" s="66" t="s">
        <v>84</v>
      </c>
      <c r="W407" s="66" t="s">
        <v>84</v>
      </c>
      <c r="X407" s="66" t="s">
        <v>84</v>
      </c>
      <c r="Y407" s="66" t="s">
        <v>84</v>
      </c>
      <c r="Z407" s="66" t="s">
        <v>84</v>
      </c>
      <c r="AA407" s="66" t="s">
        <v>84</v>
      </c>
      <c r="AB407" s="66" t="s">
        <v>84</v>
      </c>
    </row>
    <row r="408" spans="1:28" ht="15.75" customHeight="1" x14ac:dyDescent="0.25">
      <c r="A408" s="29" t="s">
        <v>171</v>
      </c>
      <c r="B408" s="16" t="s">
        <v>318</v>
      </c>
      <c r="C408" s="62" t="s">
        <v>319</v>
      </c>
      <c r="D408" s="66" t="s">
        <v>84</v>
      </c>
      <c r="E408" s="66" t="s">
        <v>84</v>
      </c>
      <c r="F408" s="66" t="s">
        <v>84</v>
      </c>
      <c r="G408" s="66" t="s">
        <v>84</v>
      </c>
      <c r="H408" s="66" t="s">
        <v>84</v>
      </c>
      <c r="I408" s="66" t="s">
        <v>84</v>
      </c>
      <c r="J408" s="66" t="s">
        <v>84</v>
      </c>
      <c r="K408" s="66" t="s">
        <v>84</v>
      </c>
      <c r="L408" s="66" t="s">
        <v>84</v>
      </c>
      <c r="M408" s="66" t="s">
        <v>84</v>
      </c>
      <c r="N408" s="66" t="s">
        <v>84</v>
      </c>
      <c r="O408" s="66" t="s">
        <v>84</v>
      </c>
      <c r="P408" s="66" t="s">
        <v>84</v>
      </c>
      <c r="Q408" s="66" t="s">
        <v>84</v>
      </c>
      <c r="R408" s="66" t="s">
        <v>84</v>
      </c>
      <c r="S408" s="66" t="s">
        <v>84</v>
      </c>
      <c r="T408" s="66" t="s">
        <v>84</v>
      </c>
      <c r="U408" s="66" t="s">
        <v>84</v>
      </c>
      <c r="V408" s="66" t="s">
        <v>84</v>
      </c>
      <c r="W408" s="66" t="s">
        <v>84</v>
      </c>
      <c r="X408" s="66" t="s">
        <v>84</v>
      </c>
      <c r="Y408" s="66" t="s">
        <v>84</v>
      </c>
      <c r="Z408" s="66" t="s">
        <v>84</v>
      </c>
      <c r="AA408" s="66" t="s">
        <v>84</v>
      </c>
      <c r="AB408" s="66" t="s">
        <v>84</v>
      </c>
    </row>
    <row r="409" spans="1:28" ht="15.75" customHeight="1" x14ac:dyDescent="0.25">
      <c r="A409" s="29" t="s">
        <v>172</v>
      </c>
      <c r="B409" s="16" t="s">
        <v>646</v>
      </c>
      <c r="C409" s="62" t="s">
        <v>319</v>
      </c>
      <c r="D409" s="66" t="s">
        <v>84</v>
      </c>
      <c r="E409" s="66" t="s">
        <v>84</v>
      </c>
      <c r="F409" s="66" t="s">
        <v>84</v>
      </c>
      <c r="G409" s="66" t="s">
        <v>84</v>
      </c>
      <c r="H409" s="66" t="s">
        <v>84</v>
      </c>
      <c r="I409" s="66" t="s">
        <v>84</v>
      </c>
      <c r="J409" s="66" t="s">
        <v>84</v>
      </c>
      <c r="K409" s="66" t="s">
        <v>84</v>
      </c>
      <c r="L409" s="66" t="s">
        <v>84</v>
      </c>
      <c r="M409" s="66" t="s">
        <v>84</v>
      </c>
      <c r="N409" s="66" t="s">
        <v>84</v>
      </c>
      <c r="O409" s="66" t="s">
        <v>84</v>
      </c>
      <c r="P409" s="66" t="s">
        <v>84</v>
      </c>
      <c r="Q409" s="66" t="s">
        <v>84</v>
      </c>
      <c r="R409" s="66" t="s">
        <v>84</v>
      </c>
      <c r="S409" s="66" t="s">
        <v>84</v>
      </c>
      <c r="T409" s="66" t="s">
        <v>84</v>
      </c>
      <c r="U409" s="66" t="s">
        <v>84</v>
      </c>
      <c r="V409" s="66" t="s">
        <v>84</v>
      </c>
      <c r="W409" s="66" t="s">
        <v>84</v>
      </c>
      <c r="X409" s="66" t="s">
        <v>84</v>
      </c>
      <c r="Y409" s="66" t="s">
        <v>84</v>
      </c>
      <c r="Z409" s="66" t="s">
        <v>84</v>
      </c>
      <c r="AA409" s="66" t="s">
        <v>84</v>
      </c>
      <c r="AB409" s="66" t="s">
        <v>84</v>
      </c>
    </row>
    <row r="410" spans="1:28" ht="31.5" customHeight="1" x14ac:dyDescent="0.25">
      <c r="A410" s="29" t="s">
        <v>187</v>
      </c>
      <c r="B410" s="16" t="s">
        <v>621</v>
      </c>
      <c r="C410" s="62" t="s">
        <v>319</v>
      </c>
      <c r="D410" s="66" t="s">
        <v>84</v>
      </c>
      <c r="E410" s="66" t="s">
        <v>84</v>
      </c>
      <c r="F410" s="66" t="s">
        <v>84</v>
      </c>
      <c r="G410" s="66" t="s">
        <v>84</v>
      </c>
      <c r="H410" s="66" t="s">
        <v>84</v>
      </c>
      <c r="I410" s="66" t="s">
        <v>84</v>
      </c>
      <c r="J410" s="66" t="s">
        <v>84</v>
      </c>
      <c r="K410" s="66" t="s">
        <v>84</v>
      </c>
      <c r="L410" s="66" t="s">
        <v>84</v>
      </c>
      <c r="M410" s="66" t="s">
        <v>84</v>
      </c>
      <c r="N410" s="66" t="s">
        <v>84</v>
      </c>
      <c r="O410" s="66" t="s">
        <v>84</v>
      </c>
      <c r="P410" s="66" t="s">
        <v>84</v>
      </c>
      <c r="Q410" s="66" t="s">
        <v>84</v>
      </c>
      <c r="R410" s="66" t="s">
        <v>84</v>
      </c>
      <c r="S410" s="66" t="s">
        <v>84</v>
      </c>
      <c r="T410" s="66" t="s">
        <v>84</v>
      </c>
      <c r="U410" s="66" t="s">
        <v>84</v>
      </c>
      <c r="V410" s="66" t="s">
        <v>84</v>
      </c>
      <c r="W410" s="66" t="s">
        <v>84</v>
      </c>
      <c r="X410" s="66" t="s">
        <v>84</v>
      </c>
      <c r="Y410" s="66" t="s">
        <v>84</v>
      </c>
      <c r="Z410" s="66" t="s">
        <v>84</v>
      </c>
      <c r="AA410" s="66" t="s">
        <v>84</v>
      </c>
      <c r="AB410" s="66" t="s">
        <v>84</v>
      </c>
    </row>
    <row r="411" spans="1:28" ht="15.75" customHeight="1" x14ac:dyDescent="0.25">
      <c r="A411" s="29" t="s">
        <v>552</v>
      </c>
      <c r="B411" s="17" t="s">
        <v>213</v>
      </c>
      <c r="C411" s="62" t="s">
        <v>319</v>
      </c>
      <c r="D411" s="66" t="s">
        <v>84</v>
      </c>
      <c r="E411" s="66" t="s">
        <v>84</v>
      </c>
      <c r="F411" s="66" t="s">
        <v>84</v>
      </c>
      <c r="G411" s="66" t="s">
        <v>84</v>
      </c>
      <c r="H411" s="66" t="s">
        <v>84</v>
      </c>
      <c r="I411" s="66" t="s">
        <v>84</v>
      </c>
      <c r="J411" s="66" t="s">
        <v>84</v>
      </c>
      <c r="K411" s="66" t="s">
        <v>84</v>
      </c>
      <c r="L411" s="66" t="s">
        <v>84</v>
      </c>
      <c r="M411" s="66" t="s">
        <v>84</v>
      </c>
      <c r="N411" s="66" t="s">
        <v>84</v>
      </c>
      <c r="O411" s="66" t="s">
        <v>84</v>
      </c>
      <c r="P411" s="66" t="s">
        <v>84</v>
      </c>
      <c r="Q411" s="66" t="s">
        <v>84</v>
      </c>
      <c r="R411" s="66" t="s">
        <v>84</v>
      </c>
      <c r="S411" s="66" t="s">
        <v>84</v>
      </c>
      <c r="T411" s="66" t="s">
        <v>84</v>
      </c>
      <c r="U411" s="66" t="s">
        <v>84</v>
      </c>
      <c r="V411" s="66" t="s">
        <v>84</v>
      </c>
      <c r="W411" s="66" t="s">
        <v>84</v>
      </c>
      <c r="X411" s="66" t="s">
        <v>84</v>
      </c>
      <c r="Y411" s="66" t="s">
        <v>84</v>
      </c>
      <c r="Z411" s="66" t="s">
        <v>84</v>
      </c>
      <c r="AA411" s="66" t="s">
        <v>84</v>
      </c>
      <c r="AB411" s="66" t="s">
        <v>84</v>
      </c>
    </row>
    <row r="412" spans="1:28" ht="15.75" customHeight="1" x14ac:dyDescent="0.25">
      <c r="A412" s="29" t="s">
        <v>553</v>
      </c>
      <c r="B412" s="23" t="s">
        <v>201</v>
      </c>
      <c r="C412" s="62" t="s">
        <v>319</v>
      </c>
      <c r="D412" s="66" t="s">
        <v>84</v>
      </c>
      <c r="E412" s="66" t="s">
        <v>84</v>
      </c>
      <c r="F412" s="66" t="s">
        <v>84</v>
      </c>
      <c r="G412" s="66" t="s">
        <v>84</v>
      </c>
      <c r="H412" s="66" t="s">
        <v>84</v>
      </c>
      <c r="I412" s="66" t="s">
        <v>84</v>
      </c>
      <c r="J412" s="66" t="s">
        <v>84</v>
      </c>
      <c r="K412" s="66" t="s">
        <v>84</v>
      </c>
      <c r="L412" s="66" t="s">
        <v>84</v>
      </c>
      <c r="M412" s="66" t="s">
        <v>84</v>
      </c>
      <c r="N412" s="66" t="s">
        <v>84</v>
      </c>
      <c r="O412" s="66" t="s">
        <v>84</v>
      </c>
      <c r="P412" s="66" t="s">
        <v>84</v>
      </c>
      <c r="Q412" s="66" t="s">
        <v>84</v>
      </c>
      <c r="R412" s="66" t="s">
        <v>84</v>
      </c>
      <c r="S412" s="66" t="s">
        <v>84</v>
      </c>
      <c r="T412" s="66" t="s">
        <v>84</v>
      </c>
      <c r="U412" s="66" t="s">
        <v>84</v>
      </c>
      <c r="V412" s="66" t="s">
        <v>84</v>
      </c>
      <c r="W412" s="66" t="s">
        <v>84</v>
      </c>
      <c r="X412" s="66" t="s">
        <v>84</v>
      </c>
      <c r="Y412" s="66" t="s">
        <v>84</v>
      </c>
      <c r="Z412" s="66" t="s">
        <v>84</v>
      </c>
      <c r="AA412" s="66" t="s">
        <v>84</v>
      </c>
      <c r="AB412" s="66" t="s">
        <v>84</v>
      </c>
    </row>
    <row r="413" spans="1:28" ht="15.75" customHeight="1" x14ac:dyDescent="0.25">
      <c r="A413" s="29" t="s">
        <v>75</v>
      </c>
      <c r="B413" s="15" t="s">
        <v>587</v>
      </c>
      <c r="C413" s="62" t="s">
        <v>319</v>
      </c>
      <c r="D413" s="66">
        <v>0</v>
      </c>
      <c r="E413" s="66">
        <v>0</v>
      </c>
      <c r="F413" s="66">
        <v>0</v>
      </c>
      <c r="G413" s="66">
        <v>0</v>
      </c>
      <c r="H413" s="66">
        <v>0</v>
      </c>
      <c r="I413" s="66">
        <v>0</v>
      </c>
      <c r="J413" s="66">
        <v>0</v>
      </c>
      <c r="K413" s="66">
        <v>0</v>
      </c>
      <c r="L413" s="67">
        <v>0</v>
      </c>
      <c r="M413" s="66">
        <v>0</v>
      </c>
      <c r="N413" s="67">
        <v>0</v>
      </c>
      <c r="O413" s="66">
        <v>0</v>
      </c>
      <c r="P413" s="67">
        <v>0</v>
      </c>
      <c r="Q413" s="66">
        <v>0</v>
      </c>
      <c r="R413" s="67">
        <v>0</v>
      </c>
      <c r="S413" s="66">
        <v>0</v>
      </c>
      <c r="T413" s="67">
        <v>0</v>
      </c>
      <c r="U413" s="66">
        <v>0</v>
      </c>
      <c r="V413" s="67">
        <v>0</v>
      </c>
      <c r="W413" s="66">
        <v>0</v>
      </c>
      <c r="X413" s="67">
        <v>0</v>
      </c>
      <c r="Y413" s="66">
        <v>0</v>
      </c>
      <c r="Z413" s="67">
        <v>0</v>
      </c>
      <c r="AA413" s="66">
        <f>H413+J413+K413+M413+O413+Q413+S413+U413+W413+Y413</f>
        <v>0</v>
      </c>
      <c r="AB413" s="66">
        <f>H413+J413+L413+N413+P413+R413+T413+V413+X413+Z413</f>
        <v>0</v>
      </c>
    </row>
    <row r="414" spans="1:28" ht="15.75" customHeight="1" x14ac:dyDescent="0.25">
      <c r="A414" s="29" t="s">
        <v>76</v>
      </c>
      <c r="B414" s="15" t="s">
        <v>360</v>
      </c>
      <c r="C414" s="62" t="s">
        <v>319</v>
      </c>
      <c r="D414" s="67">
        <f t="shared" ref="D414:L414" si="386">D420</f>
        <v>0</v>
      </c>
      <c r="E414" s="67">
        <f t="shared" si="386"/>
        <v>0</v>
      </c>
      <c r="F414" s="67">
        <f t="shared" si="386"/>
        <v>40.112499999999997</v>
      </c>
      <c r="G414" s="67">
        <f t="shared" si="386"/>
        <v>0</v>
      </c>
      <c r="H414" s="67">
        <f t="shared" si="386"/>
        <v>0</v>
      </c>
      <c r="I414" s="67">
        <f t="shared" si="386"/>
        <v>180.22970296745061</v>
      </c>
      <c r="J414" s="67">
        <f t="shared" si="386"/>
        <v>403.72079853181259</v>
      </c>
      <c r="K414" s="67">
        <f t="shared" si="386"/>
        <v>0</v>
      </c>
      <c r="L414" s="67">
        <f t="shared" si="386"/>
        <v>382.32403223610191</v>
      </c>
      <c r="M414" s="67">
        <f>M420</f>
        <v>0</v>
      </c>
      <c r="N414" s="67">
        <f t="shared" ref="N414" si="387">N420</f>
        <v>0</v>
      </c>
      <c r="O414" s="67">
        <f>O420</f>
        <v>0</v>
      </c>
      <c r="P414" s="67">
        <f t="shared" ref="P414" si="388">P420</f>
        <v>0</v>
      </c>
      <c r="Q414" s="67">
        <f>Q420</f>
        <v>0</v>
      </c>
      <c r="R414" s="67">
        <f t="shared" ref="R414" si="389">R420</f>
        <v>0</v>
      </c>
      <c r="S414" s="67">
        <f>S420</f>
        <v>0</v>
      </c>
      <c r="T414" s="67">
        <f t="shared" ref="T414" si="390">T420</f>
        <v>0</v>
      </c>
      <c r="U414" s="67">
        <f>U420</f>
        <v>0</v>
      </c>
      <c r="V414" s="67">
        <f t="shared" ref="V414" si="391">V420</f>
        <v>0</v>
      </c>
      <c r="W414" s="67">
        <f>W420</f>
        <v>0</v>
      </c>
      <c r="X414" s="67">
        <f t="shared" ref="X414" si="392">X420</f>
        <v>0</v>
      </c>
      <c r="Y414" s="67">
        <f>Y420</f>
        <v>0</v>
      </c>
      <c r="Z414" s="67">
        <f t="shared" ref="Z414" si="393">Z420</f>
        <v>0</v>
      </c>
      <c r="AA414" s="66">
        <f>H414+J414+K414+M414+O414+Q414+S414+U414+W414+Y414</f>
        <v>403.72079853181259</v>
      </c>
      <c r="AB414" s="66">
        <f>H414+J414+L414+N414+P414+R414+T414+V414+X414+Z414</f>
        <v>786.0448307679145</v>
      </c>
    </row>
    <row r="415" spans="1:28" ht="15.75" customHeight="1" x14ac:dyDescent="0.25">
      <c r="A415" s="29" t="s">
        <v>191</v>
      </c>
      <c r="B415" s="16" t="s">
        <v>315</v>
      </c>
      <c r="C415" s="62" t="s">
        <v>319</v>
      </c>
      <c r="D415" s="66" t="s">
        <v>84</v>
      </c>
      <c r="E415" s="66" t="s">
        <v>84</v>
      </c>
      <c r="F415" s="66" t="s">
        <v>84</v>
      </c>
      <c r="G415" s="66" t="s">
        <v>84</v>
      </c>
      <c r="H415" s="66" t="s">
        <v>84</v>
      </c>
      <c r="I415" s="66" t="s">
        <v>84</v>
      </c>
      <c r="J415" s="66" t="s">
        <v>84</v>
      </c>
      <c r="K415" s="66" t="s">
        <v>84</v>
      </c>
      <c r="L415" s="66" t="s">
        <v>84</v>
      </c>
      <c r="M415" s="66" t="s">
        <v>84</v>
      </c>
      <c r="N415" s="66" t="s">
        <v>84</v>
      </c>
      <c r="O415" s="66" t="s">
        <v>84</v>
      </c>
      <c r="P415" s="66" t="s">
        <v>84</v>
      </c>
      <c r="Q415" s="66" t="s">
        <v>84</v>
      </c>
      <c r="R415" s="66" t="s">
        <v>84</v>
      </c>
      <c r="S415" s="66" t="s">
        <v>84</v>
      </c>
      <c r="T415" s="66" t="s">
        <v>84</v>
      </c>
      <c r="U415" s="66" t="s">
        <v>84</v>
      </c>
      <c r="V415" s="66" t="s">
        <v>84</v>
      </c>
      <c r="W415" s="66" t="s">
        <v>84</v>
      </c>
      <c r="X415" s="66" t="s">
        <v>84</v>
      </c>
      <c r="Y415" s="66" t="s">
        <v>84</v>
      </c>
      <c r="Z415" s="66" t="s">
        <v>84</v>
      </c>
      <c r="AA415" s="66" t="s">
        <v>84</v>
      </c>
      <c r="AB415" s="66" t="s">
        <v>84</v>
      </c>
    </row>
    <row r="416" spans="1:28" ht="31.5" customHeight="1" x14ac:dyDescent="0.25">
      <c r="A416" s="29" t="s">
        <v>499</v>
      </c>
      <c r="B416" s="16" t="s">
        <v>472</v>
      </c>
      <c r="C416" s="62" t="s">
        <v>319</v>
      </c>
      <c r="D416" s="66" t="s">
        <v>84</v>
      </c>
      <c r="E416" s="66" t="s">
        <v>84</v>
      </c>
      <c r="F416" s="66" t="s">
        <v>84</v>
      </c>
      <c r="G416" s="66" t="s">
        <v>84</v>
      </c>
      <c r="H416" s="66" t="s">
        <v>84</v>
      </c>
      <c r="I416" s="66" t="s">
        <v>84</v>
      </c>
      <c r="J416" s="66" t="s">
        <v>84</v>
      </c>
      <c r="K416" s="66" t="s">
        <v>84</v>
      </c>
      <c r="L416" s="66" t="s">
        <v>84</v>
      </c>
      <c r="M416" s="66" t="s">
        <v>84</v>
      </c>
      <c r="N416" s="66" t="s">
        <v>84</v>
      </c>
      <c r="O416" s="66" t="s">
        <v>84</v>
      </c>
      <c r="P416" s="66" t="s">
        <v>84</v>
      </c>
      <c r="Q416" s="66" t="s">
        <v>84</v>
      </c>
      <c r="R416" s="66" t="s">
        <v>84</v>
      </c>
      <c r="S416" s="66" t="s">
        <v>84</v>
      </c>
      <c r="T416" s="66" t="s">
        <v>84</v>
      </c>
      <c r="U416" s="66" t="s">
        <v>84</v>
      </c>
      <c r="V416" s="66" t="s">
        <v>84</v>
      </c>
      <c r="W416" s="66" t="s">
        <v>84</v>
      </c>
      <c r="X416" s="66" t="s">
        <v>84</v>
      </c>
      <c r="Y416" s="66" t="s">
        <v>84</v>
      </c>
      <c r="Z416" s="66" t="s">
        <v>84</v>
      </c>
      <c r="AA416" s="66" t="s">
        <v>84</v>
      </c>
      <c r="AB416" s="66" t="s">
        <v>84</v>
      </c>
    </row>
    <row r="417" spans="1:28" ht="31.5" customHeight="1" x14ac:dyDescent="0.25">
      <c r="A417" s="29" t="s">
        <v>500</v>
      </c>
      <c r="B417" s="16" t="s">
        <v>473</v>
      </c>
      <c r="C417" s="62" t="s">
        <v>319</v>
      </c>
      <c r="D417" s="66" t="s">
        <v>84</v>
      </c>
      <c r="E417" s="66" t="s">
        <v>84</v>
      </c>
      <c r="F417" s="66" t="s">
        <v>84</v>
      </c>
      <c r="G417" s="66" t="s">
        <v>84</v>
      </c>
      <c r="H417" s="66" t="s">
        <v>84</v>
      </c>
      <c r="I417" s="66" t="s">
        <v>84</v>
      </c>
      <c r="J417" s="66" t="s">
        <v>84</v>
      </c>
      <c r="K417" s="66" t="s">
        <v>84</v>
      </c>
      <c r="L417" s="66" t="s">
        <v>84</v>
      </c>
      <c r="M417" s="66" t="s">
        <v>84</v>
      </c>
      <c r="N417" s="66" t="s">
        <v>84</v>
      </c>
      <c r="O417" s="66" t="s">
        <v>84</v>
      </c>
      <c r="P417" s="66" t="s">
        <v>84</v>
      </c>
      <c r="Q417" s="66" t="s">
        <v>84</v>
      </c>
      <c r="R417" s="66" t="s">
        <v>84</v>
      </c>
      <c r="S417" s="66" t="s">
        <v>84</v>
      </c>
      <c r="T417" s="66" t="s">
        <v>84</v>
      </c>
      <c r="U417" s="66" t="s">
        <v>84</v>
      </c>
      <c r="V417" s="66" t="s">
        <v>84</v>
      </c>
      <c r="W417" s="66" t="s">
        <v>84</v>
      </c>
      <c r="X417" s="66" t="s">
        <v>84</v>
      </c>
      <c r="Y417" s="66" t="s">
        <v>84</v>
      </c>
      <c r="Z417" s="66" t="s">
        <v>84</v>
      </c>
      <c r="AA417" s="66" t="s">
        <v>84</v>
      </c>
      <c r="AB417" s="66" t="s">
        <v>84</v>
      </c>
    </row>
    <row r="418" spans="1:28" ht="31.5" customHeight="1" x14ac:dyDescent="0.25">
      <c r="A418" s="29" t="s">
        <v>554</v>
      </c>
      <c r="B418" s="16" t="s">
        <v>458</v>
      </c>
      <c r="C418" s="62" t="s">
        <v>319</v>
      </c>
      <c r="D418" s="66" t="s">
        <v>84</v>
      </c>
      <c r="E418" s="66" t="s">
        <v>84</v>
      </c>
      <c r="F418" s="66" t="s">
        <v>84</v>
      </c>
      <c r="G418" s="66" t="s">
        <v>84</v>
      </c>
      <c r="H418" s="66" t="s">
        <v>84</v>
      </c>
      <c r="I418" s="66" t="s">
        <v>84</v>
      </c>
      <c r="J418" s="66" t="s">
        <v>84</v>
      </c>
      <c r="K418" s="66" t="s">
        <v>84</v>
      </c>
      <c r="L418" s="66" t="s">
        <v>84</v>
      </c>
      <c r="M418" s="66" t="s">
        <v>84</v>
      </c>
      <c r="N418" s="66" t="s">
        <v>84</v>
      </c>
      <c r="O418" s="66" t="s">
        <v>84</v>
      </c>
      <c r="P418" s="66" t="s">
        <v>84</v>
      </c>
      <c r="Q418" s="66" t="s">
        <v>84</v>
      </c>
      <c r="R418" s="66" t="s">
        <v>84</v>
      </c>
      <c r="S418" s="66" t="s">
        <v>84</v>
      </c>
      <c r="T418" s="66" t="s">
        <v>84</v>
      </c>
      <c r="U418" s="66" t="s">
        <v>84</v>
      </c>
      <c r="V418" s="66" t="s">
        <v>84</v>
      </c>
      <c r="W418" s="66" t="s">
        <v>84</v>
      </c>
      <c r="X418" s="66" t="s">
        <v>84</v>
      </c>
      <c r="Y418" s="66" t="s">
        <v>84</v>
      </c>
      <c r="Z418" s="66" t="s">
        <v>84</v>
      </c>
      <c r="AA418" s="66" t="s">
        <v>84</v>
      </c>
      <c r="AB418" s="66" t="s">
        <v>84</v>
      </c>
    </row>
    <row r="419" spans="1:28" ht="15.75" customHeight="1" x14ac:dyDescent="0.25">
      <c r="A419" s="29" t="s">
        <v>192</v>
      </c>
      <c r="B419" s="16" t="s">
        <v>645</v>
      </c>
      <c r="C419" s="62" t="s">
        <v>319</v>
      </c>
      <c r="D419" s="66" t="s">
        <v>84</v>
      </c>
      <c r="E419" s="66" t="s">
        <v>84</v>
      </c>
      <c r="F419" s="66" t="s">
        <v>84</v>
      </c>
      <c r="G419" s="66" t="s">
        <v>84</v>
      </c>
      <c r="H419" s="66" t="s">
        <v>84</v>
      </c>
      <c r="I419" s="66" t="s">
        <v>84</v>
      </c>
      <c r="J419" s="66" t="s">
        <v>84</v>
      </c>
      <c r="K419" s="66" t="s">
        <v>84</v>
      </c>
      <c r="L419" s="66" t="s">
        <v>84</v>
      </c>
      <c r="M419" s="66" t="s">
        <v>84</v>
      </c>
      <c r="N419" s="66" t="s">
        <v>84</v>
      </c>
      <c r="O419" s="66" t="s">
        <v>84</v>
      </c>
      <c r="P419" s="66" t="s">
        <v>84</v>
      </c>
      <c r="Q419" s="66" t="s">
        <v>84</v>
      </c>
      <c r="R419" s="66" t="s">
        <v>84</v>
      </c>
      <c r="S419" s="66" t="s">
        <v>84</v>
      </c>
      <c r="T419" s="66" t="s">
        <v>84</v>
      </c>
      <c r="U419" s="66" t="s">
        <v>84</v>
      </c>
      <c r="V419" s="66" t="s">
        <v>84</v>
      </c>
      <c r="W419" s="66" t="s">
        <v>84</v>
      </c>
      <c r="X419" s="66" t="s">
        <v>84</v>
      </c>
      <c r="Y419" s="66" t="s">
        <v>84</v>
      </c>
      <c r="Z419" s="66" t="s">
        <v>84</v>
      </c>
      <c r="AA419" s="66" t="s">
        <v>84</v>
      </c>
      <c r="AB419" s="66" t="s">
        <v>84</v>
      </c>
    </row>
    <row r="420" spans="1:28" ht="15.75" customHeight="1" collapsed="1" x14ac:dyDescent="0.25">
      <c r="A420" s="29" t="s">
        <v>193</v>
      </c>
      <c r="B420" s="16" t="s">
        <v>316</v>
      </c>
      <c r="C420" s="62" t="s">
        <v>319</v>
      </c>
      <c r="D420" s="66">
        <v>0</v>
      </c>
      <c r="E420" s="66">
        <v>0</v>
      </c>
      <c r="F420" s="66">
        <v>40.112499999999997</v>
      </c>
      <c r="G420" s="66">
        <v>0</v>
      </c>
      <c r="H420" s="66">
        <v>0</v>
      </c>
      <c r="I420" s="66">
        <v>180.22970296745061</v>
      </c>
      <c r="J420" s="66">
        <v>403.72079853181259</v>
      </c>
      <c r="K420" s="66">
        <v>0</v>
      </c>
      <c r="L420" s="67">
        <v>382.32403223610191</v>
      </c>
      <c r="M420" s="66">
        <v>0</v>
      </c>
      <c r="N420" s="67">
        <v>0</v>
      </c>
      <c r="O420" s="66">
        <v>0</v>
      </c>
      <c r="P420" s="67">
        <v>0</v>
      </c>
      <c r="Q420" s="66">
        <v>0</v>
      </c>
      <c r="R420" s="67">
        <v>0</v>
      </c>
      <c r="S420" s="66">
        <v>0</v>
      </c>
      <c r="T420" s="67">
        <v>0</v>
      </c>
      <c r="U420" s="66">
        <v>0</v>
      </c>
      <c r="V420" s="67">
        <v>0</v>
      </c>
      <c r="W420" s="66">
        <v>0</v>
      </c>
      <c r="X420" s="67">
        <v>0</v>
      </c>
      <c r="Y420" s="66">
        <v>0</v>
      </c>
      <c r="Z420" s="67">
        <v>0</v>
      </c>
      <c r="AA420" s="66">
        <f>H420+J420+K420+M420+O420+Q420+S420+U420+W420+Y420</f>
        <v>403.72079853181259</v>
      </c>
      <c r="AB420" s="66">
        <f>H420+J420+L420+N420+P420+R420+T420+V420+X420+Z420</f>
        <v>786.0448307679145</v>
      </c>
    </row>
    <row r="421" spans="1:28" ht="15.75" customHeight="1" x14ac:dyDescent="0.25">
      <c r="A421" s="29" t="s">
        <v>194</v>
      </c>
      <c r="B421" s="16" t="s">
        <v>639</v>
      </c>
      <c r="C421" s="62" t="s">
        <v>319</v>
      </c>
      <c r="D421" s="66" t="s">
        <v>84</v>
      </c>
      <c r="E421" s="66" t="s">
        <v>84</v>
      </c>
      <c r="F421" s="66" t="s">
        <v>84</v>
      </c>
      <c r="G421" s="66" t="s">
        <v>84</v>
      </c>
      <c r="H421" s="66" t="s">
        <v>84</v>
      </c>
      <c r="I421" s="66" t="s">
        <v>84</v>
      </c>
      <c r="J421" s="66" t="s">
        <v>84</v>
      </c>
      <c r="K421" s="66" t="s">
        <v>84</v>
      </c>
      <c r="L421" s="66" t="s">
        <v>84</v>
      </c>
      <c r="M421" s="66" t="s">
        <v>84</v>
      </c>
      <c r="N421" s="66" t="s">
        <v>84</v>
      </c>
      <c r="O421" s="66" t="s">
        <v>84</v>
      </c>
      <c r="P421" s="66" t="s">
        <v>84</v>
      </c>
      <c r="Q421" s="66" t="s">
        <v>84</v>
      </c>
      <c r="R421" s="66" t="s">
        <v>84</v>
      </c>
      <c r="S421" s="66" t="s">
        <v>84</v>
      </c>
      <c r="T421" s="66" t="s">
        <v>84</v>
      </c>
      <c r="U421" s="66" t="s">
        <v>84</v>
      </c>
      <c r="V421" s="66" t="s">
        <v>84</v>
      </c>
      <c r="W421" s="66" t="s">
        <v>84</v>
      </c>
      <c r="X421" s="66" t="s">
        <v>84</v>
      </c>
      <c r="Y421" s="66" t="s">
        <v>84</v>
      </c>
      <c r="Z421" s="66" t="s">
        <v>84</v>
      </c>
      <c r="AA421" s="66" t="s">
        <v>84</v>
      </c>
      <c r="AB421" s="66" t="s">
        <v>84</v>
      </c>
    </row>
    <row r="422" spans="1:28" ht="15.75" customHeight="1" x14ac:dyDescent="0.25">
      <c r="A422" s="29" t="s">
        <v>195</v>
      </c>
      <c r="B422" s="16" t="s">
        <v>318</v>
      </c>
      <c r="C422" s="62" t="s">
        <v>319</v>
      </c>
      <c r="D422" s="66" t="s">
        <v>84</v>
      </c>
      <c r="E422" s="66" t="s">
        <v>84</v>
      </c>
      <c r="F422" s="66" t="s">
        <v>84</v>
      </c>
      <c r="G422" s="66" t="s">
        <v>84</v>
      </c>
      <c r="H422" s="66" t="s">
        <v>84</v>
      </c>
      <c r="I422" s="66" t="s">
        <v>84</v>
      </c>
      <c r="J422" s="66" t="s">
        <v>84</v>
      </c>
      <c r="K422" s="66" t="s">
        <v>84</v>
      </c>
      <c r="L422" s="66" t="s">
        <v>84</v>
      </c>
      <c r="M422" s="66" t="s">
        <v>84</v>
      </c>
      <c r="N422" s="66" t="s">
        <v>84</v>
      </c>
      <c r="O422" s="66" t="s">
        <v>84</v>
      </c>
      <c r="P422" s="66" t="s">
        <v>84</v>
      </c>
      <c r="Q422" s="66" t="s">
        <v>84</v>
      </c>
      <c r="R422" s="66" t="s">
        <v>84</v>
      </c>
      <c r="S422" s="66" t="s">
        <v>84</v>
      </c>
      <c r="T422" s="66" t="s">
        <v>84</v>
      </c>
      <c r="U422" s="66" t="s">
        <v>84</v>
      </c>
      <c r="V422" s="66" t="s">
        <v>84</v>
      </c>
      <c r="W422" s="66" t="s">
        <v>84</v>
      </c>
      <c r="X422" s="66" t="s">
        <v>84</v>
      </c>
      <c r="Y422" s="66" t="s">
        <v>84</v>
      </c>
      <c r="Z422" s="66" t="s">
        <v>84</v>
      </c>
      <c r="AA422" s="66" t="s">
        <v>84</v>
      </c>
      <c r="AB422" s="66" t="s">
        <v>84</v>
      </c>
    </row>
    <row r="423" spans="1:28" ht="15.75" customHeight="1" x14ac:dyDescent="0.25">
      <c r="A423" s="29" t="s">
        <v>196</v>
      </c>
      <c r="B423" s="16" t="s">
        <v>646</v>
      </c>
      <c r="C423" s="62" t="s">
        <v>319</v>
      </c>
      <c r="D423" s="66" t="s">
        <v>84</v>
      </c>
      <c r="E423" s="66" t="s">
        <v>84</v>
      </c>
      <c r="F423" s="66" t="s">
        <v>84</v>
      </c>
      <c r="G423" s="66" t="s">
        <v>84</v>
      </c>
      <c r="H423" s="66" t="s">
        <v>84</v>
      </c>
      <c r="I423" s="66" t="s">
        <v>84</v>
      </c>
      <c r="J423" s="66" t="s">
        <v>84</v>
      </c>
      <c r="K423" s="66" t="s">
        <v>84</v>
      </c>
      <c r="L423" s="66" t="s">
        <v>84</v>
      </c>
      <c r="M423" s="66" t="s">
        <v>84</v>
      </c>
      <c r="N423" s="66" t="s">
        <v>84</v>
      </c>
      <c r="O423" s="66" t="s">
        <v>84</v>
      </c>
      <c r="P423" s="66" t="s">
        <v>84</v>
      </c>
      <c r="Q423" s="66" t="s">
        <v>84</v>
      </c>
      <c r="R423" s="66" t="s">
        <v>84</v>
      </c>
      <c r="S423" s="66" t="s">
        <v>84</v>
      </c>
      <c r="T423" s="66" t="s">
        <v>84</v>
      </c>
      <c r="U423" s="66" t="s">
        <v>84</v>
      </c>
      <c r="V423" s="66" t="s">
        <v>84</v>
      </c>
      <c r="W423" s="66" t="s">
        <v>84</v>
      </c>
      <c r="X423" s="66" t="s">
        <v>84</v>
      </c>
      <c r="Y423" s="66" t="s">
        <v>84</v>
      </c>
      <c r="Z423" s="66" t="s">
        <v>84</v>
      </c>
      <c r="AA423" s="66" t="s">
        <v>84</v>
      </c>
      <c r="AB423" s="66" t="s">
        <v>84</v>
      </c>
    </row>
    <row r="424" spans="1:28" ht="31.5" customHeight="1" x14ac:dyDescent="0.25">
      <c r="A424" s="29" t="s">
        <v>197</v>
      </c>
      <c r="B424" s="16" t="s">
        <v>621</v>
      </c>
      <c r="C424" s="62" t="s">
        <v>319</v>
      </c>
      <c r="D424" s="66" t="s">
        <v>84</v>
      </c>
      <c r="E424" s="66" t="s">
        <v>84</v>
      </c>
      <c r="F424" s="66" t="s">
        <v>84</v>
      </c>
      <c r="G424" s="66" t="s">
        <v>84</v>
      </c>
      <c r="H424" s="66" t="s">
        <v>84</v>
      </c>
      <c r="I424" s="66" t="s">
        <v>84</v>
      </c>
      <c r="J424" s="66" t="s">
        <v>84</v>
      </c>
      <c r="K424" s="66" t="s">
        <v>84</v>
      </c>
      <c r="L424" s="66" t="s">
        <v>84</v>
      </c>
      <c r="M424" s="66" t="s">
        <v>84</v>
      </c>
      <c r="N424" s="66" t="s">
        <v>84</v>
      </c>
      <c r="O424" s="66" t="s">
        <v>84</v>
      </c>
      <c r="P424" s="66" t="s">
        <v>84</v>
      </c>
      <c r="Q424" s="66" t="s">
        <v>84</v>
      </c>
      <c r="R424" s="66" t="s">
        <v>84</v>
      </c>
      <c r="S424" s="66" t="s">
        <v>84</v>
      </c>
      <c r="T424" s="66" t="s">
        <v>84</v>
      </c>
      <c r="U424" s="66" t="s">
        <v>84</v>
      </c>
      <c r="V424" s="66" t="s">
        <v>84</v>
      </c>
      <c r="W424" s="66" t="s">
        <v>84</v>
      </c>
      <c r="X424" s="66" t="s">
        <v>84</v>
      </c>
      <c r="Y424" s="66" t="s">
        <v>84</v>
      </c>
      <c r="Z424" s="66" t="s">
        <v>84</v>
      </c>
      <c r="AA424" s="66" t="s">
        <v>84</v>
      </c>
      <c r="AB424" s="66" t="s">
        <v>84</v>
      </c>
    </row>
    <row r="425" spans="1:28" ht="15.75" customHeight="1" x14ac:dyDescent="0.25">
      <c r="A425" s="29" t="s">
        <v>555</v>
      </c>
      <c r="B425" s="23" t="s">
        <v>213</v>
      </c>
      <c r="C425" s="62" t="s">
        <v>319</v>
      </c>
      <c r="D425" s="66" t="s">
        <v>84</v>
      </c>
      <c r="E425" s="66" t="s">
        <v>84</v>
      </c>
      <c r="F425" s="66" t="s">
        <v>84</v>
      </c>
      <c r="G425" s="66" t="s">
        <v>84</v>
      </c>
      <c r="H425" s="66" t="s">
        <v>84</v>
      </c>
      <c r="I425" s="66" t="s">
        <v>84</v>
      </c>
      <c r="J425" s="66" t="s">
        <v>84</v>
      </c>
      <c r="K425" s="66" t="s">
        <v>84</v>
      </c>
      <c r="L425" s="66" t="s">
        <v>84</v>
      </c>
      <c r="M425" s="66" t="s">
        <v>84</v>
      </c>
      <c r="N425" s="66" t="s">
        <v>84</v>
      </c>
      <c r="O425" s="66" t="s">
        <v>84</v>
      </c>
      <c r="P425" s="66" t="s">
        <v>84</v>
      </c>
      <c r="Q425" s="66" t="s">
        <v>84</v>
      </c>
      <c r="R425" s="66" t="s">
        <v>84</v>
      </c>
      <c r="S425" s="66" t="s">
        <v>84</v>
      </c>
      <c r="T425" s="66" t="s">
        <v>84</v>
      </c>
      <c r="U425" s="66" t="s">
        <v>84</v>
      </c>
      <c r="V425" s="66" t="s">
        <v>84</v>
      </c>
      <c r="W425" s="66" t="s">
        <v>84</v>
      </c>
      <c r="X425" s="66" t="s">
        <v>84</v>
      </c>
      <c r="Y425" s="66" t="s">
        <v>84</v>
      </c>
      <c r="Z425" s="66" t="s">
        <v>84</v>
      </c>
      <c r="AA425" s="66" t="s">
        <v>84</v>
      </c>
      <c r="AB425" s="66" t="s">
        <v>84</v>
      </c>
    </row>
    <row r="426" spans="1:28" ht="15.75" customHeight="1" x14ac:dyDescent="0.25">
      <c r="A426" s="29" t="s">
        <v>556</v>
      </c>
      <c r="B426" s="23" t="s">
        <v>201</v>
      </c>
      <c r="C426" s="62" t="s">
        <v>319</v>
      </c>
      <c r="D426" s="66" t="s">
        <v>84</v>
      </c>
      <c r="E426" s="66" t="s">
        <v>84</v>
      </c>
      <c r="F426" s="66" t="s">
        <v>84</v>
      </c>
      <c r="G426" s="66" t="s">
        <v>84</v>
      </c>
      <c r="H426" s="66" t="s">
        <v>84</v>
      </c>
      <c r="I426" s="66" t="s">
        <v>84</v>
      </c>
      <c r="J426" s="66" t="s">
        <v>84</v>
      </c>
      <c r="K426" s="66" t="s">
        <v>84</v>
      </c>
      <c r="L426" s="66" t="s">
        <v>84</v>
      </c>
      <c r="M426" s="66" t="s">
        <v>84</v>
      </c>
      <c r="N426" s="66" t="s">
        <v>84</v>
      </c>
      <c r="O426" s="66" t="s">
        <v>84</v>
      </c>
      <c r="P426" s="66" t="s">
        <v>84</v>
      </c>
      <c r="Q426" s="66" t="s">
        <v>84</v>
      </c>
      <c r="R426" s="66" t="s">
        <v>84</v>
      </c>
      <c r="S426" s="66" t="s">
        <v>84</v>
      </c>
      <c r="T426" s="66" t="s">
        <v>84</v>
      </c>
      <c r="U426" s="66" t="s">
        <v>84</v>
      </c>
      <c r="V426" s="66" t="s">
        <v>84</v>
      </c>
      <c r="W426" s="66" t="s">
        <v>84</v>
      </c>
      <c r="X426" s="66" t="s">
        <v>84</v>
      </c>
      <c r="Y426" s="66" t="s">
        <v>84</v>
      </c>
      <c r="Z426" s="66" t="s">
        <v>84</v>
      </c>
      <c r="AA426" s="66" t="s">
        <v>84</v>
      </c>
      <c r="AB426" s="66" t="s">
        <v>84</v>
      </c>
    </row>
    <row r="427" spans="1:28" ht="15.75" customHeight="1" collapsed="1" x14ac:dyDescent="0.25">
      <c r="A427" s="29" t="s">
        <v>12</v>
      </c>
      <c r="B427" s="18" t="s">
        <v>557</v>
      </c>
      <c r="C427" s="62" t="s">
        <v>319</v>
      </c>
      <c r="D427" s="66">
        <v>1140.2350212077999</v>
      </c>
      <c r="E427" s="66">
        <v>931.33888226892509</v>
      </c>
      <c r="F427" s="66">
        <v>665.94625548443366</v>
      </c>
      <c r="G427" s="66">
        <v>781.58789036271105</v>
      </c>
      <c r="H427" s="66">
        <v>694.63342157118234</v>
      </c>
      <c r="I427" s="66">
        <v>961.32644999999991</v>
      </c>
      <c r="J427" s="66">
        <v>919.28498630580032</v>
      </c>
      <c r="K427" s="66">
        <v>823.25370214813495</v>
      </c>
      <c r="L427" s="67">
        <v>1114.0215079957431</v>
      </c>
      <c r="M427" s="66">
        <v>770.47838722755478</v>
      </c>
      <c r="N427" s="67">
        <v>727.29160870015778</v>
      </c>
      <c r="O427" s="66">
        <v>775.79778257506723</v>
      </c>
      <c r="P427" s="67">
        <v>676.36736958509516</v>
      </c>
      <c r="Q427" s="66">
        <v>807.31214997258917</v>
      </c>
      <c r="R427" s="67">
        <v>818.97762031880325</v>
      </c>
      <c r="S427" s="66">
        <v>823.85999560965888</v>
      </c>
      <c r="T427" s="67">
        <v>838.43385950279333</v>
      </c>
      <c r="U427" s="66">
        <v>1016.0706627544323</v>
      </c>
      <c r="V427" s="67">
        <v>913.84713652979633</v>
      </c>
      <c r="W427" s="66">
        <v>1056.7134892646097</v>
      </c>
      <c r="X427" s="67">
        <v>952.99035819968697</v>
      </c>
      <c r="Y427" s="66">
        <v>1098.9820288351939</v>
      </c>
      <c r="Z427" s="67">
        <v>989.08178498340146</v>
      </c>
      <c r="AA427" s="66">
        <f>H427+J427+K427+M427+O427+Q427+S427+U427+W427+Y427</f>
        <v>8786.3866062642228</v>
      </c>
      <c r="AB427" s="66">
        <f>H427+J427+L427+N427+P427+R427+T427+V427+X427+Z427</f>
        <v>8644.9296536924594</v>
      </c>
    </row>
    <row r="428" spans="1:28" ht="15.75" customHeight="1" x14ac:dyDescent="0.25">
      <c r="A428" s="29" t="s">
        <v>29</v>
      </c>
      <c r="B428" s="18" t="s">
        <v>85</v>
      </c>
      <c r="C428" s="62" t="s">
        <v>319</v>
      </c>
      <c r="D428" s="66">
        <v>0</v>
      </c>
      <c r="E428" s="66">
        <v>164.61511584419063</v>
      </c>
      <c r="F428" s="66">
        <v>416.19625704022747</v>
      </c>
      <c r="G428" s="66">
        <v>135.4914301245355</v>
      </c>
      <c r="H428" s="66">
        <v>151.93515805626714</v>
      </c>
      <c r="I428" s="66">
        <v>42.013353710000011</v>
      </c>
      <c r="J428" s="66">
        <v>84.148991025164179</v>
      </c>
      <c r="K428" s="66">
        <v>279.35034431757674</v>
      </c>
      <c r="L428" s="67">
        <v>181.79006629621867</v>
      </c>
      <c r="M428" s="66">
        <v>14.830388627688</v>
      </c>
      <c r="N428" s="67">
        <v>329.89357010830003</v>
      </c>
      <c r="O428" s="66">
        <v>14.830388627688</v>
      </c>
      <c r="P428" s="67">
        <v>379.44807045408805</v>
      </c>
      <c r="Q428" s="66">
        <v>14.830388627688</v>
      </c>
      <c r="R428" s="67">
        <v>304.34143956408809</v>
      </c>
      <c r="S428" s="66">
        <v>14.830388627688</v>
      </c>
      <c r="T428" s="67">
        <v>282.45494767408809</v>
      </c>
      <c r="U428" s="66">
        <v>14.830388627688</v>
      </c>
      <c r="V428" s="67">
        <v>14.946705362088002</v>
      </c>
      <c r="W428" s="66">
        <v>14.830388627688</v>
      </c>
      <c r="X428" s="67">
        <v>14.946705362088002</v>
      </c>
      <c r="Y428" s="66">
        <v>14.830388627688</v>
      </c>
      <c r="Z428" s="67">
        <v>14.946705362088002</v>
      </c>
      <c r="AA428" s="66">
        <f>H428+J428+K428+M428+O428+Q428+S428+U428+W428+Y428</f>
        <v>619.2472137928238</v>
      </c>
      <c r="AB428" s="66">
        <f>H428+J428+L428+N428+P428+R428+T428+V428+X428+Z428</f>
        <v>1758.8523592644785</v>
      </c>
    </row>
    <row r="429" spans="1:28" ht="15.75" customHeight="1" x14ac:dyDescent="0.25">
      <c r="A429" s="29" t="s">
        <v>63</v>
      </c>
      <c r="B429" s="15" t="s">
        <v>485</v>
      </c>
      <c r="C429" s="62" t="s">
        <v>319</v>
      </c>
      <c r="D429" s="66" t="s">
        <v>84</v>
      </c>
      <c r="E429" s="66" t="s">
        <v>84</v>
      </c>
      <c r="F429" s="66" t="s">
        <v>84</v>
      </c>
      <c r="G429" s="66" t="s">
        <v>84</v>
      </c>
      <c r="H429" s="66" t="s">
        <v>84</v>
      </c>
      <c r="I429" s="66" t="s">
        <v>84</v>
      </c>
      <c r="J429" s="66" t="s">
        <v>84</v>
      </c>
      <c r="K429" s="66" t="s">
        <v>84</v>
      </c>
      <c r="L429" s="66" t="s">
        <v>84</v>
      </c>
      <c r="M429" s="66" t="s">
        <v>84</v>
      </c>
      <c r="N429" s="66" t="s">
        <v>84</v>
      </c>
      <c r="O429" s="66" t="s">
        <v>84</v>
      </c>
      <c r="P429" s="66" t="s">
        <v>84</v>
      </c>
      <c r="Q429" s="66" t="s">
        <v>84</v>
      </c>
      <c r="R429" s="66" t="s">
        <v>84</v>
      </c>
      <c r="S429" s="66" t="s">
        <v>84</v>
      </c>
      <c r="T429" s="66" t="s">
        <v>84</v>
      </c>
      <c r="U429" s="66" t="s">
        <v>84</v>
      </c>
      <c r="V429" s="66" t="s">
        <v>84</v>
      </c>
      <c r="W429" s="66" t="s">
        <v>84</v>
      </c>
      <c r="X429" s="66" t="s">
        <v>84</v>
      </c>
      <c r="Y429" s="66" t="s">
        <v>84</v>
      </c>
      <c r="Z429" s="66" t="s">
        <v>84</v>
      </c>
      <c r="AA429" s="66" t="s">
        <v>84</v>
      </c>
      <c r="AB429" s="66" t="s">
        <v>84</v>
      </c>
    </row>
    <row r="430" spans="1:28" ht="15.75" customHeight="1" x14ac:dyDescent="0.25">
      <c r="A430" s="29" t="s">
        <v>188</v>
      </c>
      <c r="B430" s="15" t="s">
        <v>189</v>
      </c>
      <c r="C430" s="62" t="s">
        <v>319</v>
      </c>
      <c r="D430" s="66" t="s">
        <v>84</v>
      </c>
      <c r="E430" s="66" t="s">
        <v>84</v>
      </c>
      <c r="F430" s="66" t="s">
        <v>84</v>
      </c>
      <c r="G430" s="66" t="s">
        <v>84</v>
      </c>
      <c r="H430" s="66" t="s">
        <v>84</v>
      </c>
      <c r="I430" s="66" t="s">
        <v>84</v>
      </c>
      <c r="J430" s="66" t="s">
        <v>84</v>
      </c>
      <c r="K430" s="66" t="s">
        <v>84</v>
      </c>
      <c r="L430" s="66" t="s">
        <v>84</v>
      </c>
      <c r="M430" s="66" t="s">
        <v>84</v>
      </c>
      <c r="N430" s="66" t="s">
        <v>84</v>
      </c>
      <c r="O430" s="66" t="s">
        <v>84</v>
      </c>
      <c r="P430" s="66" t="s">
        <v>84</v>
      </c>
      <c r="Q430" s="66" t="s">
        <v>84</v>
      </c>
      <c r="R430" s="66" t="s">
        <v>84</v>
      </c>
      <c r="S430" s="66" t="s">
        <v>84</v>
      </c>
      <c r="T430" s="66" t="s">
        <v>84</v>
      </c>
      <c r="U430" s="66" t="s">
        <v>84</v>
      </c>
      <c r="V430" s="66" t="s">
        <v>84</v>
      </c>
      <c r="W430" s="66" t="s">
        <v>84</v>
      </c>
      <c r="X430" s="66" t="s">
        <v>84</v>
      </c>
      <c r="Y430" s="66" t="s">
        <v>84</v>
      </c>
      <c r="Z430" s="66" t="s">
        <v>84</v>
      </c>
      <c r="AA430" s="66" t="s">
        <v>84</v>
      </c>
      <c r="AB430" s="66" t="s">
        <v>84</v>
      </c>
    </row>
    <row r="431" spans="1:28" s="22" customFormat="1" ht="15.75" customHeight="1" x14ac:dyDescent="0.25">
      <c r="A431" s="28" t="s">
        <v>11</v>
      </c>
      <c r="B431" s="40" t="s">
        <v>77</v>
      </c>
      <c r="C431" s="61" t="s">
        <v>319</v>
      </c>
      <c r="D431" s="67">
        <f>D432+D433+D442</f>
        <v>3405.3847756882874</v>
      </c>
      <c r="E431" s="67">
        <f t="shared" ref="E431:AB431" si="394">E432+E433+E442</f>
        <v>276.56848678999995</v>
      </c>
      <c r="F431" s="67">
        <f t="shared" si="394"/>
        <v>0</v>
      </c>
      <c r="G431" s="67">
        <f t="shared" si="394"/>
        <v>56</v>
      </c>
      <c r="H431" s="67">
        <f t="shared" si="394"/>
        <v>0</v>
      </c>
      <c r="I431" s="67">
        <f t="shared" si="394"/>
        <v>530.58799999999997</v>
      </c>
      <c r="J431" s="67">
        <f t="shared" si="394"/>
        <v>0</v>
      </c>
      <c r="K431" s="67">
        <f t="shared" si="394"/>
        <v>0</v>
      </c>
      <c r="L431" s="67">
        <f t="shared" si="394"/>
        <v>294.39654121930209</v>
      </c>
      <c r="M431" s="67">
        <f t="shared" si="394"/>
        <v>0</v>
      </c>
      <c r="N431" s="67">
        <f t="shared" si="394"/>
        <v>0</v>
      </c>
      <c r="O431" s="67">
        <f t="shared" si="394"/>
        <v>0</v>
      </c>
      <c r="P431" s="67">
        <f t="shared" si="394"/>
        <v>557.72777362700003</v>
      </c>
      <c r="Q431" s="67">
        <f t="shared" si="394"/>
        <v>0</v>
      </c>
      <c r="R431" s="67">
        <f t="shared" si="394"/>
        <v>646.40211070700002</v>
      </c>
      <c r="S431" s="67">
        <f t="shared" si="394"/>
        <v>0</v>
      </c>
      <c r="T431" s="67">
        <f t="shared" si="394"/>
        <v>0</v>
      </c>
      <c r="U431" s="67">
        <f t="shared" si="394"/>
        <v>0</v>
      </c>
      <c r="V431" s="67">
        <f t="shared" si="394"/>
        <v>0</v>
      </c>
      <c r="W431" s="67">
        <f t="shared" si="394"/>
        <v>0</v>
      </c>
      <c r="X431" s="67">
        <f t="shared" si="394"/>
        <v>0</v>
      </c>
      <c r="Y431" s="67">
        <f t="shared" si="394"/>
        <v>0</v>
      </c>
      <c r="Z431" s="67">
        <f t="shared" si="394"/>
        <v>0</v>
      </c>
      <c r="AA431" s="67">
        <f t="shared" si="394"/>
        <v>0</v>
      </c>
      <c r="AB431" s="67">
        <f t="shared" si="394"/>
        <v>1498.526425553302</v>
      </c>
    </row>
    <row r="432" spans="1:28" ht="15.75" customHeight="1" x14ac:dyDescent="0.25">
      <c r="A432" s="29" t="s">
        <v>13</v>
      </c>
      <c r="B432" s="18" t="s">
        <v>78</v>
      </c>
      <c r="C432" s="62" t="s">
        <v>319</v>
      </c>
      <c r="D432" s="66">
        <v>2906.7486745488873</v>
      </c>
      <c r="E432" s="66">
        <v>0</v>
      </c>
      <c r="F432" s="66">
        <v>0</v>
      </c>
      <c r="G432" s="66">
        <v>0</v>
      </c>
      <c r="H432" s="66">
        <v>0</v>
      </c>
      <c r="I432" s="66">
        <v>0</v>
      </c>
      <c r="J432" s="66">
        <v>0</v>
      </c>
      <c r="K432" s="66">
        <v>0</v>
      </c>
      <c r="L432" s="67">
        <v>294.39654121930209</v>
      </c>
      <c r="M432" s="66">
        <v>0</v>
      </c>
      <c r="N432" s="67">
        <v>0</v>
      </c>
      <c r="O432" s="66">
        <v>0</v>
      </c>
      <c r="P432" s="67">
        <v>557.72777362700003</v>
      </c>
      <c r="Q432" s="66">
        <v>0</v>
      </c>
      <c r="R432" s="67">
        <v>646.40211070700002</v>
      </c>
      <c r="S432" s="66">
        <v>0</v>
      </c>
      <c r="T432" s="67">
        <v>0</v>
      </c>
      <c r="U432" s="66">
        <v>0</v>
      </c>
      <c r="V432" s="67">
        <v>0</v>
      </c>
      <c r="W432" s="66">
        <v>0</v>
      </c>
      <c r="X432" s="67">
        <v>0</v>
      </c>
      <c r="Y432" s="66">
        <v>0</v>
      </c>
      <c r="Z432" s="67">
        <v>0</v>
      </c>
      <c r="AA432" s="66">
        <f>H432+J432+K432+M432+O432+Q432+S432+U432+W432+Y432</f>
        <v>0</v>
      </c>
      <c r="AB432" s="66">
        <f>H432+J432+L432+N432+P432+R432+T432+V432+X432+Z432</f>
        <v>1498.526425553302</v>
      </c>
    </row>
    <row r="433" spans="1:28" ht="15.75" customHeight="1" x14ac:dyDescent="0.25">
      <c r="A433" s="29" t="s">
        <v>14</v>
      </c>
      <c r="B433" s="18" t="s">
        <v>79</v>
      </c>
      <c r="C433" s="62" t="s">
        <v>319</v>
      </c>
      <c r="D433" s="66">
        <v>0</v>
      </c>
      <c r="E433" s="66">
        <v>0</v>
      </c>
      <c r="F433" s="66">
        <v>0</v>
      </c>
      <c r="G433" s="66">
        <v>56</v>
      </c>
      <c r="H433" s="66">
        <v>0</v>
      </c>
      <c r="I433" s="66">
        <v>530.58799999999997</v>
      </c>
      <c r="J433" s="66">
        <v>0</v>
      </c>
      <c r="K433" s="66">
        <v>0</v>
      </c>
      <c r="L433" s="67">
        <v>0</v>
      </c>
      <c r="M433" s="66">
        <v>0</v>
      </c>
      <c r="N433" s="67">
        <v>0</v>
      </c>
      <c r="O433" s="66">
        <v>0</v>
      </c>
      <c r="P433" s="67">
        <v>0</v>
      </c>
      <c r="Q433" s="66">
        <v>0</v>
      </c>
      <c r="R433" s="67">
        <v>0</v>
      </c>
      <c r="S433" s="66">
        <v>0</v>
      </c>
      <c r="T433" s="67">
        <v>0</v>
      </c>
      <c r="U433" s="66">
        <v>0</v>
      </c>
      <c r="V433" s="67">
        <v>0</v>
      </c>
      <c r="W433" s="66">
        <v>0</v>
      </c>
      <c r="X433" s="67">
        <v>0</v>
      </c>
      <c r="Y433" s="66">
        <v>0</v>
      </c>
      <c r="Z433" s="67">
        <v>0</v>
      </c>
      <c r="AA433" s="66">
        <f>H433+J433+K433+M433+O433+Q433+S433+U433+W433+Y433</f>
        <v>0</v>
      </c>
      <c r="AB433" s="66">
        <f>H433+J433+L433+N433+P433+R433+T433+V433+X433+Z433</f>
        <v>0</v>
      </c>
    </row>
    <row r="434" spans="1:28" ht="15.75" customHeight="1" x14ac:dyDescent="0.25">
      <c r="A434" s="29" t="s">
        <v>20</v>
      </c>
      <c r="B434" s="18" t="s">
        <v>676</v>
      </c>
      <c r="C434" s="62" t="s">
        <v>319</v>
      </c>
      <c r="D434" s="66" t="s">
        <v>84</v>
      </c>
      <c r="E434" s="66" t="s">
        <v>84</v>
      </c>
      <c r="F434" s="66" t="s">
        <v>84</v>
      </c>
      <c r="G434" s="66" t="s">
        <v>84</v>
      </c>
      <c r="H434" s="66" t="s">
        <v>84</v>
      </c>
      <c r="I434" s="66" t="s">
        <v>84</v>
      </c>
      <c r="J434" s="66" t="s">
        <v>84</v>
      </c>
      <c r="K434" s="66" t="s">
        <v>84</v>
      </c>
      <c r="L434" s="66" t="s">
        <v>84</v>
      </c>
      <c r="M434" s="66" t="s">
        <v>84</v>
      </c>
      <c r="N434" s="66" t="s">
        <v>84</v>
      </c>
      <c r="O434" s="66" t="s">
        <v>84</v>
      </c>
      <c r="P434" s="66" t="s">
        <v>84</v>
      </c>
      <c r="Q434" s="66" t="s">
        <v>84</v>
      </c>
      <c r="R434" s="66" t="s">
        <v>84</v>
      </c>
      <c r="S434" s="66" t="s">
        <v>84</v>
      </c>
      <c r="T434" s="66" t="s">
        <v>84</v>
      </c>
      <c r="U434" s="66" t="s">
        <v>84</v>
      </c>
      <c r="V434" s="66" t="s">
        <v>84</v>
      </c>
      <c r="W434" s="66" t="s">
        <v>84</v>
      </c>
      <c r="X434" s="66" t="s">
        <v>84</v>
      </c>
      <c r="Y434" s="66" t="s">
        <v>84</v>
      </c>
      <c r="Z434" s="66" t="s">
        <v>84</v>
      </c>
      <c r="AA434" s="66" t="s">
        <v>84</v>
      </c>
      <c r="AB434" s="66" t="s">
        <v>84</v>
      </c>
    </row>
    <row r="435" spans="1:28" ht="15.75" customHeight="1" x14ac:dyDescent="0.25">
      <c r="A435" s="29" t="s">
        <v>30</v>
      </c>
      <c r="B435" s="18" t="s">
        <v>80</v>
      </c>
      <c r="C435" s="62" t="s">
        <v>319</v>
      </c>
      <c r="D435" s="66" t="s">
        <v>84</v>
      </c>
      <c r="E435" s="66" t="s">
        <v>84</v>
      </c>
      <c r="F435" s="66" t="s">
        <v>84</v>
      </c>
      <c r="G435" s="66" t="s">
        <v>84</v>
      </c>
      <c r="H435" s="66" t="s">
        <v>84</v>
      </c>
      <c r="I435" s="66" t="s">
        <v>84</v>
      </c>
      <c r="J435" s="66" t="s">
        <v>84</v>
      </c>
      <c r="K435" s="66" t="s">
        <v>84</v>
      </c>
      <c r="L435" s="66" t="s">
        <v>84</v>
      </c>
      <c r="M435" s="66" t="s">
        <v>84</v>
      </c>
      <c r="N435" s="66" t="s">
        <v>84</v>
      </c>
      <c r="O435" s="66" t="s">
        <v>84</v>
      </c>
      <c r="P435" s="66" t="s">
        <v>84</v>
      </c>
      <c r="Q435" s="66" t="s">
        <v>84</v>
      </c>
      <c r="R435" s="66" t="s">
        <v>84</v>
      </c>
      <c r="S435" s="66" t="s">
        <v>84</v>
      </c>
      <c r="T435" s="66" t="s">
        <v>84</v>
      </c>
      <c r="U435" s="66" t="s">
        <v>84</v>
      </c>
      <c r="V435" s="66" t="s">
        <v>84</v>
      </c>
      <c r="W435" s="66" t="s">
        <v>84</v>
      </c>
      <c r="X435" s="66" t="s">
        <v>84</v>
      </c>
      <c r="Y435" s="66" t="s">
        <v>84</v>
      </c>
      <c r="Z435" s="66" t="s">
        <v>84</v>
      </c>
      <c r="AA435" s="66" t="s">
        <v>84</v>
      </c>
      <c r="AB435" s="66" t="s">
        <v>84</v>
      </c>
    </row>
    <row r="436" spans="1:28" ht="15.75" customHeight="1" x14ac:dyDescent="0.25">
      <c r="A436" s="29" t="s">
        <v>31</v>
      </c>
      <c r="B436" s="18" t="s">
        <v>81</v>
      </c>
      <c r="C436" s="62" t="s">
        <v>319</v>
      </c>
      <c r="D436" s="66" t="s">
        <v>84</v>
      </c>
      <c r="E436" s="66" t="s">
        <v>84</v>
      </c>
      <c r="F436" s="66" t="s">
        <v>84</v>
      </c>
      <c r="G436" s="66" t="s">
        <v>84</v>
      </c>
      <c r="H436" s="66" t="s">
        <v>84</v>
      </c>
      <c r="I436" s="66" t="s">
        <v>84</v>
      </c>
      <c r="J436" s="66" t="s">
        <v>84</v>
      </c>
      <c r="K436" s="66" t="s">
        <v>84</v>
      </c>
      <c r="L436" s="66" t="s">
        <v>84</v>
      </c>
      <c r="M436" s="66" t="s">
        <v>84</v>
      </c>
      <c r="N436" s="66" t="s">
        <v>84</v>
      </c>
      <c r="O436" s="66" t="s">
        <v>84</v>
      </c>
      <c r="P436" s="66" t="s">
        <v>84</v>
      </c>
      <c r="Q436" s="66" t="s">
        <v>84</v>
      </c>
      <c r="R436" s="66" t="s">
        <v>84</v>
      </c>
      <c r="S436" s="66" t="s">
        <v>84</v>
      </c>
      <c r="T436" s="66" t="s">
        <v>84</v>
      </c>
      <c r="U436" s="66" t="s">
        <v>84</v>
      </c>
      <c r="V436" s="66" t="s">
        <v>84</v>
      </c>
      <c r="W436" s="66" t="s">
        <v>84</v>
      </c>
      <c r="X436" s="66" t="s">
        <v>84</v>
      </c>
      <c r="Y436" s="66" t="s">
        <v>84</v>
      </c>
      <c r="Z436" s="66" t="s">
        <v>84</v>
      </c>
      <c r="AA436" s="66" t="s">
        <v>84</v>
      </c>
      <c r="AB436" s="66" t="s">
        <v>84</v>
      </c>
    </row>
    <row r="437" spans="1:28" ht="15.75" customHeight="1" x14ac:dyDescent="0.25">
      <c r="A437" s="29" t="s">
        <v>66</v>
      </c>
      <c r="B437" s="15" t="s">
        <v>190</v>
      </c>
      <c r="C437" s="62" t="s">
        <v>319</v>
      </c>
      <c r="D437" s="66" t="s">
        <v>84</v>
      </c>
      <c r="E437" s="66" t="s">
        <v>84</v>
      </c>
      <c r="F437" s="66" t="s">
        <v>84</v>
      </c>
      <c r="G437" s="66" t="s">
        <v>84</v>
      </c>
      <c r="H437" s="66" t="s">
        <v>84</v>
      </c>
      <c r="I437" s="66" t="s">
        <v>84</v>
      </c>
      <c r="J437" s="66" t="s">
        <v>84</v>
      </c>
      <c r="K437" s="66" t="s">
        <v>84</v>
      </c>
      <c r="L437" s="66" t="s">
        <v>84</v>
      </c>
      <c r="M437" s="66" t="s">
        <v>84</v>
      </c>
      <c r="N437" s="66" t="s">
        <v>84</v>
      </c>
      <c r="O437" s="66" t="s">
        <v>84</v>
      </c>
      <c r="P437" s="66" t="s">
        <v>84</v>
      </c>
      <c r="Q437" s="66" t="s">
        <v>84</v>
      </c>
      <c r="R437" s="66" t="s">
        <v>84</v>
      </c>
      <c r="S437" s="66" t="s">
        <v>84</v>
      </c>
      <c r="T437" s="66" t="s">
        <v>84</v>
      </c>
      <c r="U437" s="66" t="s">
        <v>84</v>
      </c>
      <c r="V437" s="66" t="s">
        <v>84</v>
      </c>
      <c r="W437" s="66" t="s">
        <v>84</v>
      </c>
      <c r="X437" s="66" t="s">
        <v>84</v>
      </c>
      <c r="Y437" s="66" t="s">
        <v>84</v>
      </c>
      <c r="Z437" s="66" t="s">
        <v>84</v>
      </c>
      <c r="AA437" s="66" t="s">
        <v>84</v>
      </c>
      <c r="AB437" s="66" t="s">
        <v>84</v>
      </c>
    </row>
    <row r="438" spans="1:28" ht="31.5" customHeight="1" x14ac:dyDescent="0.25">
      <c r="A438" s="29" t="s">
        <v>310</v>
      </c>
      <c r="B438" s="16" t="s">
        <v>302</v>
      </c>
      <c r="C438" s="62" t="s">
        <v>319</v>
      </c>
      <c r="D438" s="66" t="s">
        <v>84</v>
      </c>
      <c r="E438" s="66" t="s">
        <v>84</v>
      </c>
      <c r="F438" s="66" t="s">
        <v>84</v>
      </c>
      <c r="G438" s="66" t="s">
        <v>84</v>
      </c>
      <c r="H438" s="66" t="s">
        <v>84</v>
      </c>
      <c r="I438" s="66" t="s">
        <v>84</v>
      </c>
      <c r="J438" s="66" t="s">
        <v>84</v>
      </c>
      <c r="K438" s="66" t="s">
        <v>84</v>
      </c>
      <c r="L438" s="66" t="s">
        <v>84</v>
      </c>
      <c r="M438" s="66" t="s">
        <v>84</v>
      </c>
      <c r="N438" s="66" t="s">
        <v>84</v>
      </c>
      <c r="O438" s="66" t="s">
        <v>84</v>
      </c>
      <c r="P438" s="66" t="s">
        <v>84</v>
      </c>
      <c r="Q438" s="66" t="s">
        <v>84</v>
      </c>
      <c r="R438" s="66" t="s">
        <v>84</v>
      </c>
      <c r="S438" s="66" t="s">
        <v>84</v>
      </c>
      <c r="T438" s="66" t="s">
        <v>84</v>
      </c>
      <c r="U438" s="66" t="s">
        <v>84</v>
      </c>
      <c r="V438" s="66" t="s">
        <v>84</v>
      </c>
      <c r="W438" s="66" t="s">
        <v>84</v>
      </c>
      <c r="X438" s="66" t="s">
        <v>84</v>
      </c>
      <c r="Y438" s="66" t="s">
        <v>84</v>
      </c>
      <c r="Z438" s="66" t="s">
        <v>84</v>
      </c>
      <c r="AA438" s="66" t="s">
        <v>84</v>
      </c>
      <c r="AB438" s="66" t="s">
        <v>84</v>
      </c>
    </row>
    <row r="439" spans="1:28" ht="15.75" customHeight="1" x14ac:dyDescent="0.25">
      <c r="A439" s="29" t="s">
        <v>364</v>
      </c>
      <c r="B439" s="15" t="s">
        <v>309</v>
      </c>
      <c r="C439" s="62" t="s">
        <v>319</v>
      </c>
      <c r="D439" s="66" t="s">
        <v>84</v>
      </c>
      <c r="E439" s="66" t="s">
        <v>84</v>
      </c>
      <c r="F439" s="66" t="s">
        <v>84</v>
      </c>
      <c r="G439" s="66" t="s">
        <v>84</v>
      </c>
      <c r="H439" s="66" t="s">
        <v>84</v>
      </c>
      <c r="I439" s="66" t="s">
        <v>84</v>
      </c>
      <c r="J439" s="66" t="s">
        <v>84</v>
      </c>
      <c r="K439" s="66" t="s">
        <v>84</v>
      </c>
      <c r="L439" s="66" t="s">
        <v>84</v>
      </c>
      <c r="M439" s="66" t="s">
        <v>84</v>
      </c>
      <c r="N439" s="66" t="s">
        <v>84</v>
      </c>
      <c r="O439" s="66" t="s">
        <v>84</v>
      </c>
      <c r="P439" s="66" t="s">
        <v>84</v>
      </c>
      <c r="Q439" s="66" t="s">
        <v>84</v>
      </c>
      <c r="R439" s="66" t="s">
        <v>84</v>
      </c>
      <c r="S439" s="66" t="s">
        <v>84</v>
      </c>
      <c r="T439" s="66" t="s">
        <v>84</v>
      </c>
      <c r="U439" s="66" t="s">
        <v>84</v>
      </c>
      <c r="V439" s="66" t="s">
        <v>84</v>
      </c>
      <c r="W439" s="66" t="s">
        <v>84</v>
      </c>
      <c r="X439" s="66" t="s">
        <v>84</v>
      </c>
      <c r="Y439" s="66" t="s">
        <v>84</v>
      </c>
      <c r="Z439" s="66" t="s">
        <v>84</v>
      </c>
      <c r="AA439" s="66" t="s">
        <v>84</v>
      </c>
      <c r="AB439" s="66" t="s">
        <v>84</v>
      </c>
    </row>
    <row r="440" spans="1:28" ht="31.5" customHeight="1" x14ac:dyDescent="0.25">
      <c r="A440" s="29" t="s">
        <v>365</v>
      </c>
      <c r="B440" s="16" t="s">
        <v>311</v>
      </c>
      <c r="C440" s="62" t="s">
        <v>319</v>
      </c>
      <c r="D440" s="66" t="s">
        <v>84</v>
      </c>
      <c r="E440" s="66" t="s">
        <v>84</v>
      </c>
      <c r="F440" s="66" t="s">
        <v>84</v>
      </c>
      <c r="G440" s="66" t="s">
        <v>84</v>
      </c>
      <c r="H440" s="66" t="s">
        <v>84</v>
      </c>
      <c r="I440" s="66" t="s">
        <v>84</v>
      </c>
      <c r="J440" s="66" t="s">
        <v>84</v>
      </c>
      <c r="K440" s="66" t="s">
        <v>84</v>
      </c>
      <c r="L440" s="66" t="s">
        <v>84</v>
      </c>
      <c r="M440" s="66" t="s">
        <v>84</v>
      </c>
      <c r="N440" s="66" t="s">
        <v>84</v>
      </c>
      <c r="O440" s="66" t="s">
        <v>84</v>
      </c>
      <c r="P440" s="66" t="s">
        <v>84</v>
      </c>
      <c r="Q440" s="66" t="s">
        <v>84</v>
      </c>
      <c r="R440" s="66" t="s">
        <v>84</v>
      </c>
      <c r="S440" s="66" t="s">
        <v>84</v>
      </c>
      <c r="T440" s="66" t="s">
        <v>84</v>
      </c>
      <c r="U440" s="66" t="s">
        <v>84</v>
      </c>
      <c r="V440" s="66" t="s">
        <v>84</v>
      </c>
      <c r="W440" s="66" t="s">
        <v>84</v>
      </c>
      <c r="X440" s="66" t="s">
        <v>84</v>
      </c>
      <c r="Y440" s="66" t="s">
        <v>84</v>
      </c>
      <c r="Z440" s="66" t="s">
        <v>84</v>
      </c>
      <c r="AA440" s="66" t="s">
        <v>84</v>
      </c>
      <c r="AB440" s="66" t="s">
        <v>84</v>
      </c>
    </row>
    <row r="441" spans="1:28" ht="15.75" customHeight="1" x14ac:dyDescent="0.25">
      <c r="A441" s="29" t="s">
        <v>32</v>
      </c>
      <c r="B441" s="18" t="s">
        <v>82</v>
      </c>
      <c r="C441" s="62" t="s">
        <v>319</v>
      </c>
      <c r="D441" s="66" t="s">
        <v>84</v>
      </c>
      <c r="E441" s="66" t="s">
        <v>84</v>
      </c>
      <c r="F441" s="66" t="s">
        <v>84</v>
      </c>
      <c r="G441" s="66" t="s">
        <v>84</v>
      </c>
      <c r="H441" s="66" t="s">
        <v>84</v>
      </c>
      <c r="I441" s="66" t="s">
        <v>84</v>
      </c>
      <c r="J441" s="66" t="s">
        <v>84</v>
      </c>
      <c r="K441" s="66" t="s">
        <v>84</v>
      </c>
      <c r="L441" s="66" t="s">
        <v>84</v>
      </c>
      <c r="M441" s="66" t="s">
        <v>84</v>
      </c>
      <c r="N441" s="66" t="s">
        <v>84</v>
      </c>
      <c r="O441" s="66" t="s">
        <v>84</v>
      </c>
      <c r="P441" s="66" t="s">
        <v>84</v>
      </c>
      <c r="Q441" s="66" t="s">
        <v>84</v>
      </c>
      <c r="R441" s="66" t="s">
        <v>84</v>
      </c>
      <c r="S441" s="66" t="s">
        <v>84</v>
      </c>
      <c r="T441" s="66" t="s">
        <v>84</v>
      </c>
      <c r="U441" s="66" t="s">
        <v>84</v>
      </c>
      <c r="V441" s="66" t="s">
        <v>84</v>
      </c>
      <c r="W441" s="66" t="s">
        <v>84</v>
      </c>
      <c r="X441" s="66" t="s">
        <v>84</v>
      </c>
      <c r="Y441" s="66" t="s">
        <v>84</v>
      </c>
      <c r="Z441" s="66" t="s">
        <v>84</v>
      </c>
      <c r="AA441" s="66" t="s">
        <v>84</v>
      </c>
      <c r="AB441" s="66" t="s">
        <v>84</v>
      </c>
    </row>
    <row r="442" spans="1:28" ht="15.75" customHeight="1" x14ac:dyDescent="0.25">
      <c r="A442" s="29" t="s">
        <v>33</v>
      </c>
      <c r="B442" s="18" t="s">
        <v>83</v>
      </c>
      <c r="C442" s="62" t="s">
        <v>319</v>
      </c>
      <c r="D442" s="66">
        <v>498.63610113940013</v>
      </c>
      <c r="E442" s="66">
        <v>276.56848678999995</v>
      </c>
      <c r="F442" s="66">
        <v>0</v>
      </c>
      <c r="G442" s="66">
        <v>0</v>
      </c>
      <c r="H442" s="66">
        <v>0</v>
      </c>
      <c r="I442" s="66">
        <v>0</v>
      </c>
      <c r="J442" s="66">
        <v>0</v>
      </c>
      <c r="K442" s="66">
        <v>0</v>
      </c>
      <c r="L442" s="67">
        <v>0</v>
      </c>
      <c r="M442" s="66">
        <v>0</v>
      </c>
      <c r="N442" s="67">
        <v>0</v>
      </c>
      <c r="O442" s="66">
        <v>0</v>
      </c>
      <c r="P442" s="67">
        <v>0</v>
      </c>
      <c r="Q442" s="66">
        <v>0</v>
      </c>
      <c r="R442" s="67">
        <v>0</v>
      </c>
      <c r="S442" s="66">
        <v>0</v>
      </c>
      <c r="T442" s="67">
        <v>0</v>
      </c>
      <c r="U442" s="66">
        <v>0</v>
      </c>
      <c r="V442" s="67">
        <v>0</v>
      </c>
      <c r="W442" s="66">
        <v>0</v>
      </c>
      <c r="X442" s="67">
        <v>0</v>
      </c>
      <c r="Y442" s="66">
        <v>0</v>
      </c>
      <c r="Z442" s="67">
        <v>0</v>
      </c>
      <c r="AA442" s="66">
        <f>H442+J442+K442+M442+O442+Q442+S442+U442+W442+Y442</f>
        <v>0</v>
      </c>
      <c r="AB442" s="66">
        <f>H442+J442+L442+N442+P442+R442+T442+V442+X442+Z442</f>
        <v>0</v>
      </c>
    </row>
    <row r="443" spans="1:28" s="22" customFormat="1" ht="15.75" customHeight="1" x14ac:dyDescent="0.25">
      <c r="A443" s="28" t="s">
        <v>16</v>
      </c>
      <c r="B443" s="19" t="s">
        <v>438</v>
      </c>
      <c r="C443" s="61" t="s">
        <v>84</v>
      </c>
      <c r="D443" s="61" t="s">
        <v>84</v>
      </c>
      <c r="E443" s="61" t="s">
        <v>84</v>
      </c>
      <c r="F443" s="61" t="s">
        <v>84</v>
      </c>
      <c r="G443" s="61" t="s">
        <v>84</v>
      </c>
      <c r="H443" s="61" t="s">
        <v>84</v>
      </c>
      <c r="I443" s="61" t="s">
        <v>84</v>
      </c>
      <c r="J443" s="61" t="s">
        <v>84</v>
      </c>
      <c r="K443" s="61" t="s">
        <v>84</v>
      </c>
      <c r="L443" s="61" t="s">
        <v>84</v>
      </c>
      <c r="M443" s="61" t="s">
        <v>84</v>
      </c>
      <c r="N443" s="61" t="s">
        <v>84</v>
      </c>
      <c r="O443" s="61" t="s">
        <v>84</v>
      </c>
      <c r="P443" s="61" t="s">
        <v>84</v>
      </c>
      <c r="Q443" s="61" t="s">
        <v>84</v>
      </c>
      <c r="R443" s="61" t="s">
        <v>84</v>
      </c>
      <c r="S443" s="61" t="s">
        <v>84</v>
      </c>
      <c r="T443" s="61" t="s">
        <v>84</v>
      </c>
      <c r="U443" s="61" t="s">
        <v>84</v>
      </c>
      <c r="V443" s="61" t="s">
        <v>84</v>
      </c>
      <c r="W443" s="61" t="s">
        <v>84</v>
      </c>
      <c r="X443" s="61" t="s">
        <v>84</v>
      </c>
      <c r="Y443" s="61" t="s">
        <v>84</v>
      </c>
      <c r="Z443" s="61" t="s">
        <v>84</v>
      </c>
      <c r="AA443" s="61" t="s">
        <v>84</v>
      </c>
      <c r="AB443" s="61" t="s">
        <v>84</v>
      </c>
    </row>
    <row r="444" spans="1:28" ht="47.25" customHeight="1" x14ac:dyDescent="0.25">
      <c r="A444" s="34" t="s">
        <v>402</v>
      </c>
      <c r="B444" s="18" t="s">
        <v>406</v>
      </c>
      <c r="C444" s="62" t="s">
        <v>319</v>
      </c>
      <c r="D444" s="66">
        <v>0</v>
      </c>
      <c r="E444" s="66">
        <v>0</v>
      </c>
      <c r="F444" s="66">
        <v>0</v>
      </c>
      <c r="G444" s="66">
        <v>758.88973039731695</v>
      </c>
      <c r="H444" s="66">
        <v>0</v>
      </c>
      <c r="I444" s="66">
        <v>817.24091581070604</v>
      </c>
      <c r="J444" s="66">
        <v>1349.4650100488002</v>
      </c>
      <c r="K444" s="66">
        <v>1199.2411327058169</v>
      </c>
      <c r="L444" s="67">
        <v>1334.0338256195998</v>
      </c>
      <c r="M444" s="66">
        <v>1000.2658871517186</v>
      </c>
      <c r="N444" s="67">
        <v>1048.7359182646198</v>
      </c>
      <c r="O444" s="66">
        <v>1060.3348334567504</v>
      </c>
      <c r="P444" s="67">
        <v>1171.7547953401229</v>
      </c>
      <c r="Q444" s="66">
        <v>1025.9216918650602</v>
      </c>
      <c r="R444" s="67">
        <v>1144.8307862818672</v>
      </c>
      <c r="S444" s="66">
        <v>974.21138689255531</v>
      </c>
      <c r="T444" s="67">
        <v>1091.7488204145625</v>
      </c>
      <c r="U444" s="66">
        <v>1001.8401688235949</v>
      </c>
      <c r="V444" s="67">
        <v>1232.6072248545213</v>
      </c>
      <c r="W444" s="66">
        <v>1075.0358736004364</v>
      </c>
      <c r="X444" s="67">
        <v>1207.6264305173843</v>
      </c>
      <c r="Y444" s="66">
        <v>1093.7508018583678</v>
      </c>
      <c r="Z444" s="67">
        <v>1203.1193160872629</v>
      </c>
      <c r="AA444" s="66">
        <f>H444+J444+K444+M444+O444+Q444+S444+U444+W444+Y444</f>
        <v>9780.066786403102</v>
      </c>
      <c r="AB444" s="66">
        <f>H444+J444+L444+N444+P444+R444+T444+V444+X444+Z444</f>
        <v>10783.922127428739</v>
      </c>
    </row>
    <row r="445" spans="1:28" ht="15.75" customHeight="1" x14ac:dyDescent="0.25">
      <c r="A445" s="34" t="s">
        <v>403</v>
      </c>
      <c r="B445" s="15" t="s">
        <v>486</v>
      </c>
      <c r="C445" s="62" t="s">
        <v>319</v>
      </c>
      <c r="D445" s="66">
        <v>0</v>
      </c>
      <c r="E445" s="66">
        <v>0</v>
      </c>
      <c r="F445" s="66">
        <v>0</v>
      </c>
      <c r="G445" s="66">
        <v>0</v>
      </c>
      <c r="H445" s="66">
        <v>0</v>
      </c>
      <c r="I445" s="66">
        <v>0</v>
      </c>
      <c r="J445" s="66">
        <v>0</v>
      </c>
      <c r="K445" s="66">
        <v>0</v>
      </c>
      <c r="L445" s="67">
        <v>0</v>
      </c>
      <c r="M445" s="66">
        <v>0</v>
      </c>
      <c r="N445" s="67">
        <v>0</v>
      </c>
      <c r="O445" s="66">
        <v>0</v>
      </c>
      <c r="P445" s="67">
        <v>0</v>
      </c>
      <c r="Q445" s="66">
        <v>0</v>
      </c>
      <c r="R445" s="67">
        <v>0</v>
      </c>
      <c r="S445" s="66">
        <v>0</v>
      </c>
      <c r="T445" s="67">
        <v>0</v>
      </c>
      <c r="U445" s="66">
        <v>0</v>
      </c>
      <c r="V445" s="67">
        <v>0</v>
      </c>
      <c r="W445" s="66">
        <v>0</v>
      </c>
      <c r="X445" s="67">
        <v>0</v>
      </c>
      <c r="Y445" s="66">
        <v>0</v>
      </c>
      <c r="Z445" s="67">
        <v>0</v>
      </c>
      <c r="AA445" s="66">
        <f>H445+J445+K445+M445+O445+Q445+S445+U445+W445+Y445</f>
        <v>0</v>
      </c>
      <c r="AB445" s="66">
        <f>H445+J445+L445+N445+P445+R445+T445+V445+X445+Z445</f>
        <v>0</v>
      </c>
    </row>
    <row r="446" spans="1:28" ht="31.5" customHeight="1" x14ac:dyDescent="0.25">
      <c r="A446" s="34" t="s">
        <v>404</v>
      </c>
      <c r="B446" s="15" t="s">
        <v>454</v>
      </c>
      <c r="C446" s="62" t="s">
        <v>319</v>
      </c>
      <c r="D446" s="66">
        <v>0</v>
      </c>
      <c r="E446" s="66">
        <v>0</v>
      </c>
      <c r="F446" s="66">
        <v>0</v>
      </c>
      <c r="G446" s="66">
        <v>518.05070644272462</v>
      </c>
      <c r="H446" s="66">
        <v>0</v>
      </c>
      <c r="I446" s="66">
        <v>434.158082528254</v>
      </c>
      <c r="J446" s="66">
        <v>0</v>
      </c>
      <c r="K446" s="66">
        <v>0</v>
      </c>
      <c r="L446" s="67">
        <v>867.66176474719987</v>
      </c>
      <c r="M446" s="66">
        <v>0</v>
      </c>
      <c r="N446" s="67">
        <v>966.15977811471225</v>
      </c>
      <c r="O446" s="66">
        <v>0</v>
      </c>
      <c r="P446" s="67">
        <v>1109.1799560092895</v>
      </c>
      <c r="Q446" s="66">
        <v>0</v>
      </c>
      <c r="R446" s="67">
        <v>1144.8307862818672</v>
      </c>
      <c r="S446" s="66">
        <v>0</v>
      </c>
      <c r="T446" s="67">
        <v>1083.6896274596966</v>
      </c>
      <c r="U446" s="66">
        <v>0</v>
      </c>
      <c r="V446" s="67">
        <v>1168.8296193235396</v>
      </c>
      <c r="W446" s="66">
        <v>0</v>
      </c>
      <c r="X446" s="67">
        <v>1207.6264305173843</v>
      </c>
      <c r="Y446" s="66">
        <v>0</v>
      </c>
      <c r="Z446" s="67">
        <v>1203.1193160872629</v>
      </c>
      <c r="AA446" s="66">
        <f>H446+J446+K446+M446+O446+Q446+S446+U446+W446+Y446</f>
        <v>0</v>
      </c>
      <c r="AB446" s="66">
        <f>H446+J446+L446+N446+P446+R446+T446+V446+X446+Z446</f>
        <v>8751.0972785409522</v>
      </c>
    </row>
    <row r="447" spans="1:28" ht="15.75" customHeight="1" x14ac:dyDescent="0.25">
      <c r="A447" s="34" t="s">
        <v>405</v>
      </c>
      <c r="B447" s="15" t="s">
        <v>401</v>
      </c>
      <c r="C447" s="62" t="s">
        <v>319</v>
      </c>
      <c r="D447" s="66">
        <v>0</v>
      </c>
      <c r="E447" s="66">
        <v>0</v>
      </c>
      <c r="F447" s="66">
        <v>0</v>
      </c>
      <c r="G447" s="66">
        <v>0</v>
      </c>
      <c r="H447" s="66">
        <v>0</v>
      </c>
      <c r="I447" s="66">
        <v>0</v>
      </c>
      <c r="J447" s="66">
        <v>0</v>
      </c>
      <c r="K447" s="66">
        <v>0</v>
      </c>
      <c r="L447" s="67">
        <v>149.71363958319998</v>
      </c>
      <c r="M447" s="66">
        <v>0</v>
      </c>
      <c r="N447" s="67">
        <v>0</v>
      </c>
      <c r="O447" s="66">
        <v>0</v>
      </c>
      <c r="P447" s="67">
        <v>0</v>
      </c>
      <c r="Q447" s="66">
        <v>0</v>
      </c>
      <c r="R447" s="67">
        <v>0</v>
      </c>
      <c r="S447" s="66">
        <v>0</v>
      </c>
      <c r="T447" s="67">
        <v>0</v>
      </c>
      <c r="U447" s="66">
        <v>0</v>
      </c>
      <c r="V447" s="67">
        <v>0</v>
      </c>
      <c r="W447" s="66">
        <v>0</v>
      </c>
      <c r="X447" s="67">
        <v>0</v>
      </c>
      <c r="Y447" s="66">
        <v>0</v>
      </c>
      <c r="Z447" s="67">
        <v>0</v>
      </c>
      <c r="AA447" s="66">
        <f>H447+J447+K447+M447+O447+Q447+S447+U447+W447+Y447</f>
        <v>0</v>
      </c>
      <c r="AB447" s="66">
        <f>H447+J447+L447+N447+P447+R447+T447+V447+X447+Z447</f>
        <v>149.71363958319998</v>
      </c>
    </row>
    <row r="448" spans="1:28" ht="33" customHeight="1" x14ac:dyDescent="0.25">
      <c r="A448" s="34" t="s">
        <v>38</v>
      </c>
      <c r="B448" s="18" t="s">
        <v>407</v>
      </c>
      <c r="C448" s="61" t="s">
        <v>84</v>
      </c>
      <c r="D448" s="61" t="s">
        <v>84</v>
      </c>
      <c r="E448" s="61" t="s">
        <v>84</v>
      </c>
      <c r="F448" s="61" t="s">
        <v>84</v>
      </c>
      <c r="G448" s="61" t="s">
        <v>84</v>
      </c>
      <c r="H448" s="61" t="s">
        <v>84</v>
      </c>
      <c r="I448" s="61" t="s">
        <v>84</v>
      </c>
      <c r="J448" s="61" t="s">
        <v>84</v>
      </c>
      <c r="K448" s="61" t="s">
        <v>84</v>
      </c>
      <c r="L448" s="61" t="s">
        <v>84</v>
      </c>
      <c r="M448" s="61" t="s">
        <v>84</v>
      </c>
      <c r="N448" s="61" t="s">
        <v>84</v>
      </c>
      <c r="O448" s="61" t="s">
        <v>84</v>
      </c>
      <c r="P448" s="61" t="s">
        <v>84</v>
      </c>
      <c r="Q448" s="61" t="s">
        <v>84</v>
      </c>
      <c r="R448" s="61" t="s">
        <v>84</v>
      </c>
      <c r="S448" s="61" t="s">
        <v>84</v>
      </c>
      <c r="T448" s="61" t="s">
        <v>84</v>
      </c>
      <c r="U448" s="61" t="s">
        <v>84</v>
      </c>
      <c r="V448" s="61" t="s">
        <v>84</v>
      </c>
      <c r="W448" s="61" t="s">
        <v>84</v>
      </c>
      <c r="X448" s="61" t="s">
        <v>84</v>
      </c>
      <c r="Y448" s="61" t="s">
        <v>84</v>
      </c>
      <c r="Z448" s="61" t="s">
        <v>84</v>
      </c>
      <c r="AA448" s="61" t="s">
        <v>84</v>
      </c>
      <c r="AB448" s="61" t="s">
        <v>84</v>
      </c>
    </row>
    <row r="449" spans="1:28" ht="15.75" customHeight="1" x14ac:dyDescent="0.25">
      <c r="A449" s="34" t="s">
        <v>408</v>
      </c>
      <c r="B449" s="15" t="s">
        <v>523</v>
      </c>
      <c r="C449" s="62" t="s">
        <v>319</v>
      </c>
      <c r="D449" s="66">
        <v>0</v>
      </c>
      <c r="E449" s="66">
        <v>1523.8534186005832</v>
      </c>
      <c r="F449" s="66">
        <v>1589.2984455523438</v>
      </c>
      <c r="G449" s="66">
        <v>1635.8752799002536</v>
      </c>
      <c r="H449" s="66">
        <v>1635.8752799002536</v>
      </c>
      <c r="I449" s="66">
        <v>1684.5992356337333</v>
      </c>
      <c r="J449" s="66">
        <v>0</v>
      </c>
      <c r="K449" s="66">
        <v>0</v>
      </c>
      <c r="L449" s="61" t="s">
        <v>84</v>
      </c>
      <c r="M449" s="66">
        <v>0</v>
      </c>
      <c r="N449" s="61" t="s">
        <v>84</v>
      </c>
      <c r="O449" s="66">
        <v>0</v>
      </c>
      <c r="P449" s="61" t="s">
        <v>84</v>
      </c>
      <c r="Q449" s="66">
        <v>0</v>
      </c>
      <c r="R449" s="61" t="s">
        <v>84</v>
      </c>
      <c r="S449" s="66">
        <v>0</v>
      </c>
      <c r="T449" s="61" t="s">
        <v>84</v>
      </c>
      <c r="U449" s="66">
        <v>0</v>
      </c>
      <c r="V449" s="61" t="s">
        <v>84</v>
      </c>
      <c r="W449" s="66">
        <v>0</v>
      </c>
      <c r="X449" s="61" t="s">
        <v>84</v>
      </c>
      <c r="Y449" s="66">
        <v>0</v>
      </c>
      <c r="Z449" s="61" t="s">
        <v>84</v>
      </c>
      <c r="AA449" s="66">
        <f>H449+J449+K449+M449+O449+Q449+S449+U449+W449+Y449</f>
        <v>1635.8752799002536</v>
      </c>
      <c r="AB449" s="61" t="s">
        <v>84</v>
      </c>
    </row>
    <row r="450" spans="1:28" ht="15.75" customHeight="1" x14ac:dyDescent="0.25">
      <c r="A450" s="34" t="s">
        <v>409</v>
      </c>
      <c r="B450" s="15" t="s">
        <v>524</v>
      </c>
      <c r="C450" s="62" t="s">
        <v>319</v>
      </c>
      <c r="D450" s="66">
        <v>0</v>
      </c>
      <c r="E450" s="66">
        <v>2406.6703916370261</v>
      </c>
      <c r="F450" s="66">
        <v>2550.5742245141328</v>
      </c>
      <c r="G450" s="66">
        <v>2661.9842260428272</v>
      </c>
      <c r="H450" s="66">
        <v>2661.9842260428272</v>
      </c>
      <c r="I450" s="66">
        <v>3246.5020877209399</v>
      </c>
      <c r="J450" s="66">
        <v>0</v>
      </c>
      <c r="K450" s="66">
        <v>0</v>
      </c>
      <c r="L450" s="61" t="s">
        <v>84</v>
      </c>
      <c r="M450" s="66">
        <v>0</v>
      </c>
      <c r="N450" s="61" t="s">
        <v>84</v>
      </c>
      <c r="O450" s="66">
        <v>0</v>
      </c>
      <c r="P450" s="61" t="s">
        <v>84</v>
      </c>
      <c r="Q450" s="66">
        <v>0</v>
      </c>
      <c r="R450" s="61" t="s">
        <v>84</v>
      </c>
      <c r="S450" s="66">
        <v>0</v>
      </c>
      <c r="T450" s="61" t="s">
        <v>84</v>
      </c>
      <c r="U450" s="66">
        <v>0</v>
      </c>
      <c r="V450" s="61" t="s">
        <v>84</v>
      </c>
      <c r="W450" s="66">
        <v>0</v>
      </c>
      <c r="X450" s="61" t="s">
        <v>84</v>
      </c>
      <c r="Y450" s="66">
        <v>0</v>
      </c>
      <c r="Z450" s="61" t="s">
        <v>84</v>
      </c>
      <c r="AA450" s="66">
        <f>H450+J450+K450+M450+O450+Q450+S450+U450+W450+Y450</f>
        <v>2661.9842260428272</v>
      </c>
      <c r="AB450" s="61" t="s">
        <v>84</v>
      </c>
    </row>
    <row r="451" spans="1:28" ht="15.75" customHeight="1" x14ac:dyDescent="0.25">
      <c r="A451" s="34" t="s">
        <v>410</v>
      </c>
      <c r="B451" s="15" t="s">
        <v>525</v>
      </c>
      <c r="C451" s="62" t="s">
        <v>319</v>
      </c>
      <c r="D451" s="66">
        <v>0</v>
      </c>
      <c r="E451" s="66">
        <v>350.22909999999996</v>
      </c>
      <c r="F451" s="66">
        <v>0</v>
      </c>
      <c r="G451" s="66">
        <v>0</v>
      </c>
      <c r="H451" s="66">
        <v>0</v>
      </c>
      <c r="I451" s="66">
        <v>0</v>
      </c>
      <c r="J451" s="66">
        <v>0</v>
      </c>
      <c r="K451" s="66">
        <v>0</v>
      </c>
      <c r="L451" s="61" t="s">
        <v>84</v>
      </c>
      <c r="M451" s="66">
        <v>0</v>
      </c>
      <c r="N451" s="61" t="s">
        <v>84</v>
      </c>
      <c r="O451" s="66">
        <v>0</v>
      </c>
      <c r="P451" s="61" t="s">
        <v>84</v>
      </c>
      <c r="Q451" s="66">
        <v>0</v>
      </c>
      <c r="R451" s="61" t="s">
        <v>84</v>
      </c>
      <c r="S451" s="66">
        <v>0</v>
      </c>
      <c r="T451" s="61" t="s">
        <v>84</v>
      </c>
      <c r="U451" s="66">
        <v>0</v>
      </c>
      <c r="V451" s="61" t="s">
        <v>84</v>
      </c>
      <c r="W451" s="66">
        <v>0</v>
      </c>
      <c r="X451" s="61" t="s">
        <v>84</v>
      </c>
      <c r="Y451" s="66">
        <v>0</v>
      </c>
      <c r="Z451" s="61" t="s">
        <v>84</v>
      </c>
      <c r="AA451" s="66">
        <f>H451+J451+K451+M451+O451+Q451+S451+U451+W451+Y451</f>
        <v>0</v>
      </c>
      <c r="AB451" s="61" t="s">
        <v>84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24" t="s">
        <v>377</v>
      </c>
    </row>
    <row r="455" spans="1:28" ht="15.75" customHeight="1" x14ac:dyDescent="0.25">
      <c r="A455" s="78" t="s">
        <v>672</v>
      </c>
      <c r="B455" s="78"/>
      <c r="C455" s="78"/>
      <c r="D455" s="78"/>
      <c r="E455" s="78"/>
      <c r="F455" s="78"/>
      <c r="G455" s="78"/>
      <c r="H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  <c r="T455" s="78"/>
      <c r="U455" s="78"/>
      <c r="V455" s="78"/>
      <c r="W455" s="78"/>
      <c r="X455" s="78"/>
      <c r="Y455" s="78"/>
      <c r="Z455" s="78"/>
      <c r="AA455" s="78"/>
      <c r="AB455" s="78"/>
    </row>
    <row r="456" spans="1:28" ht="15.75" customHeight="1" x14ac:dyDescent="0.25">
      <c r="A456" s="78" t="s">
        <v>491</v>
      </c>
      <c r="B456" s="78"/>
      <c r="C456" s="78"/>
      <c r="D456" s="78"/>
      <c r="E456" s="78"/>
      <c r="F456" s="78"/>
      <c r="G456" s="78"/>
      <c r="H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  <c r="U456" s="78"/>
      <c r="V456" s="78"/>
      <c r="W456" s="78"/>
      <c r="X456" s="78"/>
      <c r="Y456" s="78"/>
      <c r="Z456" s="78"/>
      <c r="AA456" s="78"/>
      <c r="AB456" s="78"/>
    </row>
    <row r="457" spans="1:28" ht="15.75" customHeight="1" x14ac:dyDescent="0.25">
      <c r="A457" s="78" t="s">
        <v>585</v>
      </c>
      <c r="B457" s="78"/>
      <c r="C457" s="78"/>
      <c r="D457" s="78"/>
      <c r="E457" s="78"/>
      <c r="F457" s="78"/>
      <c r="G457" s="78"/>
      <c r="H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78"/>
      <c r="U457" s="78"/>
      <c r="V457" s="78"/>
      <c r="W457" s="78"/>
      <c r="X457" s="78"/>
      <c r="Y457" s="78"/>
      <c r="Z457" s="78"/>
      <c r="AA457" s="78"/>
      <c r="AB457" s="78"/>
    </row>
    <row r="458" spans="1:28" ht="15.75" customHeight="1" x14ac:dyDescent="0.25">
      <c r="A458" s="74" t="s">
        <v>584</v>
      </c>
    </row>
    <row r="459" spans="1:28" ht="54" customHeight="1" x14ac:dyDescent="0.25">
      <c r="A459" s="75" t="s">
        <v>650</v>
      </c>
      <c r="B459" s="75"/>
      <c r="C459" s="75"/>
      <c r="D459" s="75"/>
      <c r="E459" s="75"/>
      <c r="F459" s="75"/>
      <c r="G459" s="75"/>
      <c r="H459" s="75"/>
      <c r="I459" s="75"/>
      <c r="J459" s="75"/>
      <c r="K459" s="75"/>
      <c r="L459" s="75"/>
      <c r="M459" s="75"/>
      <c r="N459" s="75"/>
      <c r="O459" s="75"/>
      <c r="P459" s="75"/>
      <c r="Q459" s="75"/>
      <c r="R459" s="75"/>
      <c r="S459" s="75"/>
      <c r="T459" s="75"/>
      <c r="U459" s="75"/>
      <c r="V459" s="75"/>
      <c r="W459" s="75"/>
      <c r="X459" s="75"/>
      <c r="Y459" s="75"/>
      <c r="Z459" s="75"/>
      <c r="AA459" s="75"/>
      <c r="AB459" s="75"/>
    </row>
    <row r="460" spans="1:28" ht="15.75" customHeight="1" x14ac:dyDescent="0.25"/>
    <row r="461" spans="1:28" ht="15.75" customHeight="1" x14ac:dyDescent="0.25"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69"/>
      <c r="O461" s="69"/>
      <c r="P461" s="69"/>
      <c r="Q461" s="69"/>
      <c r="R461" s="69"/>
      <c r="S461" s="69"/>
      <c r="T461" s="69"/>
      <c r="U461" s="69"/>
      <c r="V461" s="69"/>
      <c r="W461" s="69"/>
      <c r="X461" s="69"/>
      <c r="Y461" s="69"/>
      <c r="Z461" s="69"/>
      <c r="AA461" s="69"/>
      <c r="AB461" s="69"/>
    </row>
    <row r="462" spans="1:28" x14ac:dyDescent="0.25"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69"/>
      <c r="O462" s="69"/>
      <c r="P462" s="69"/>
      <c r="Q462" s="69"/>
      <c r="R462" s="69"/>
      <c r="S462" s="69"/>
      <c r="T462" s="69"/>
      <c r="U462" s="69"/>
      <c r="V462" s="69"/>
      <c r="W462" s="69"/>
      <c r="X462" s="69"/>
      <c r="Y462" s="69"/>
      <c r="Z462" s="69"/>
      <c r="AA462" s="69"/>
      <c r="AB462" s="69"/>
    </row>
    <row r="463" spans="1:28" x14ac:dyDescent="0.25"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69"/>
      <c r="O463" s="69"/>
      <c r="P463" s="69"/>
      <c r="Q463" s="69"/>
      <c r="R463" s="69"/>
      <c r="S463" s="69"/>
      <c r="T463" s="69"/>
      <c r="U463" s="69"/>
      <c r="V463" s="69"/>
      <c r="W463" s="69"/>
      <c r="X463" s="69"/>
      <c r="Y463" s="69"/>
      <c r="Z463" s="69"/>
      <c r="AA463" s="69"/>
      <c r="AB463" s="69"/>
    </row>
    <row r="465" spans="4:28" x14ac:dyDescent="0.25"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69"/>
      <c r="O465" s="69"/>
      <c r="P465" s="69"/>
      <c r="Q465" s="69"/>
      <c r="R465" s="69"/>
      <c r="S465" s="69"/>
      <c r="T465" s="69"/>
      <c r="U465" s="69"/>
      <c r="V465" s="69"/>
      <c r="W465" s="69"/>
      <c r="X465" s="69"/>
      <c r="Y465" s="69"/>
      <c r="Z465" s="69"/>
      <c r="AA465" s="69"/>
      <c r="AB465" s="69"/>
    </row>
    <row r="467" spans="4:28" x14ac:dyDescent="0.25">
      <c r="D467" s="70"/>
      <c r="E467" s="70"/>
      <c r="F467" s="70"/>
      <c r="G467" s="70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  <c r="AA467" s="70"/>
      <c r="AB467" s="70"/>
    </row>
  </sheetData>
  <mergeCells count="40">
    <mergeCell ref="A18:AB18"/>
    <mergeCell ref="W19:X19"/>
    <mergeCell ref="A19:A20"/>
    <mergeCell ref="A6:AB7"/>
    <mergeCell ref="A9:B9"/>
    <mergeCell ref="A12:B12"/>
    <mergeCell ref="A14:B14"/>
    <mergeCell ref="A15:B15"/>
    <mergeCell ref="G370:H370"/>
    <mergeCell ref="I370:J370"/>
    <mergeCell ref="K370:L370"/>
    <mergeCell ref="AA19:AB19"/>
    <mergeCell ref="A22:AB22"/>
    <mergeCell ref="M19:N19"/>
    <mergeCell ref="O19:P19"/>
    <mergeCell ref="Q19:R19"/>
    <mergeCell ref="S19:T19"/>
    <mergeCell ref="B19:B20"/>
    <mergeCell ref="C19:C20"/>
    <mergeCell ref="G19:H19"/>
    <mergeCell ref="I19:J19"/>
    <mergeCell ref="K19:L19"/>
    <mergeCell ref="Y19:Z19"/>
    <mergeCell ref="U19:V19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S370:T370"/>
    <mergeCell ref="U370:V370"/>
    <mergeCell ref="W370:X370"/>
    <mergeCell ref="A370:A371"/>
    <mergeCell ref="B370:B371"/>
    <mergeCell ref="C370:C371"/>
  </mergeCells>
  <pageMargins left="0" right="0" top="0" bottom="0" header="0" footer="0"/>
  <pageSetup paperSize="8" scale="4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Сальникова Елена Васильевна</cp:lastModifiedBy>
  <cp:lastPrinted>2017-07-07T14:07:16Z</cp:lastPrinted>
  <dcterms:created xsi:type="dcterms:W3CDTF">2015-09-16T07:43:55Z</dcterms:created>
  <dcterms:modified xsi:type="dcterms:W3CDTF">2019-04-01T08:56:26Z</dcterms:modified>
</cp:coreProperties>
</file>